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y PC\Desktop\HĐND kỳ họp thứ 14\NQ KỲ 14 (phát hành)\NQ KỲ 14 (phát hành)\KINH TẾ\DT NQ Điều chỉnh vốn ĐT 2016 - 2020\"/>
    </mc:Choice>
  </mc:AlternateContent>
  <bookViews>
    <workbookView xWindow="-120" yWindow="-120" windowWidth="20730" windowHeight="11760" activeTab="3"/>
  </bookViews>
  <sheets>
    <sheet name="DC NSDP 2020 (01)" sheetId="1" r:id="rId1"/>
    <sheet name="DC von 30a (2a)" sheetId="2" r:id="rId2"/>
    <sheet name="DC von 275(2b)" sheetId="4" r:id="rId3"/>
    <sheet name="DC 135 NTM GD 2016-2020(3)" sheetId="3" r:id="rId4"/>
  </sheets>
  <definedNames>
    <definedName name="_xlnm.Print_Area" localSheetId="3">'DC 135 NTM GD 2016-2020(3)'!$A$1:$AB$232</definedName>
    <definedName name="_xlnm.Print_Area" localSheetId="0">'DC NSDP 2020 (01)'!$A$1:$AA$103</definedName>
    <definedName name="_xlnm.Print_Area" localSheetId="1">'DC von 30a (2a)'!$A$1:$AA$20</definedName>
    <definedName name="_xlnm.Print_Titles" localSheetId="3">'DC 135 NTM GD 2016-2020(3)'!$7:$14</definedName>
    <definedName name="_xlnm.Print_Titles" localSheetId="0">'DC NSDP 2020 (01)'!$7:$14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2" l="1"/>
  <c r="V64" i="3" l="1"/>
  <c r="W64" i="3"/>
  <c r="X64" i="3"/>
  <c r="Y64" i="3"/>
  <c r="Z64" i="3"/>
  <c r="AA64" i="3"/>
  <c r="AB64" i="3"/>
  <c r="V70" i="3"/>
  <c r="V68" i="3" s="1"/>
  <c r="V63" i="3" s="1"/>
  <c r="W70" i="3"/>
  <c r="W68" i="3" s="1"/>
  <c r="W63" i="3" s="1"/>
  <c r="X70" i="3"/>
  <c r="X68" i="3" s="1"/>
  <c r="X63" i="3" s="1"/>
  <c r="Y70" i="3"/>
  <c r="Y68" i="3" s="1"/>
  <c r="Y63" i="3" s="1"/>
  <c r="Z70" i="3"/>
  <c r="Z68" i="3" s="1"/>
  <c r="Z63" i="3" s="1"/>
  <c r="AA70" i="3"/>
  <c r="AA68" i="3" s="1"/>
  <c r="AA63" i="3" s="1"/>
  <c r="AB70" i="3"/>
  <c r="AB68" i="3" s="1"/>
  <c r="AB63" i="3" s="1"/>
  <c r="AC70" i="3"/>
  <c r="AC65" i="3"/>
  <c r="AC67" i="3"/>
  <c r="AC64" i="3" s="1"/>
  <c r="AC149" i="3"/>
  <c r="W102" i="1"/>
  <c r="Q102" i="1"/>
  <c r="AD23" i="1" l="1"/>
  <c r="AD26" i="1" l="1"/>
  <c r="G55" i="1"/>
  <c r="H55" i="1"/>
  <c r="I55" i="1"/>
  <c r="J55" i="1"/>
  <c r="K55" i="1"/>
  <c r="L55" i="1"/>
  <c r="M55" i="1"/>
  <c r="N55" i="1"/>
  <c r="O55" i="1"/>
  <c r="P55" i="1"/>
  <c r="S55" i="1"/>
  <c r="T55" i="1"/>
  <c r="U55" i="1"/>
  <c r="V55" i="1"/>
  <c r="Y55" i="1"/>
  <c r="Z55" i="1"/>
  <c r="D55" i="1"/>
  <c r="E55" i="1"/>
  <c r="F55" i="1"/>
  <c r="W101" i="1"/>
  <c r="W103" i="1"/>
  <c r="Q101" i="1"/>
  <c r="Q103" i="1"/>
  <c r="Q100" i="1"/>
  <c r="O31" i="4" l="1"/>
  <c r="R31" i="4" s="1"/>
  <c r="Z30" i="4"/>
  <c r="Y30" i="4"/>
  <c r="W30" i="4"/>
  <c r="V30" i="4"/>
  <c r="T30" i="4"/>
  <c r="S30" i="4"/>
  <c r="Q30" i="4"/>
  <c r="P30" i="4"/>
  <c r="N30" i="4"/>
  <c r="M30" i="4"/>
  <c r="L30" i="4"/>
  <c r="K30" i="4"/>
  <c r="J30" i="4"/>
  <c r="I30" i="4"/>
  <c r="H30" i="4"/>
  <c r="G30" i="4"/>
  <c r="F30" i="4"/>
  <c r="E30" i="4"/>
  <c r="D30" i="4"/>
  <c r="X29" i="4"/>
  <c r="W29" i="4"/>
  <c r="R29" i="4"/>
  <c r="Q29" i="4"/>
  <c r="X28" i="4"/>
  <c r="W28" i="4"/>
  <c r="R28" i="4"/>
  <c r="Q28" i="4"/>
  <c r="X27" i="4"/>
  <c r="W27" i="4"/>
  <c r="R27" i="4"/>
  <c r="Q27" i="4"/>
  <c r="X26" i="4"/>
  <c r="W26" i="4"/>
  <c r="W25" i="4" s="1"/>
  <c r="W24" i="4" s="1"/>
  <c r="W23" i="4" s="1"/>
  <c r="R26" i="4"/>
  <c r="Q26" i="4"/>
  <c r="X25" i="4"/>
  <c r="V25" i="4"/>
  <c r="V24" i="4" s="1"/>
  <c r="V23" i="4" s="1"/>
  <c r="U25" i="4"/>
  <c r="T25" i="4"/>
  <c r="T24" i="4" s="1"/>
  <c r="T23" i="4" s="1"/>
  <c r="S25" i="4"/>
  <c r="R25" i="4"/>
  <c r="Q25" i="4"/>
  <c r="P25" i="4"/>
  <c r="O25" i="4"/>
  <c r="N25" i="4"/>
  <c r="N24" i="4" s="1"/>
  <c r="N23" i="4" s="1"/>
  <c r="M25" i="4"/>
  <c r="L25" i="4"/>
  <c r="L24" i="4" s="1"/>
  <c r="L23" i="4" s="1"/>
  <c r="K25" i="4"/>
  <c r="J25" i="4"/>
  <c r="J24" i="4" s="1"/>
  <c r="J23" i="4" s="1"/>
  <c r="I25" i="4"/>
  <c r="H25" i="4"/>
  <c r="H24" i="4" s="1"/>
  <c r="H23" i="4" s="1"/>
  <c r="G25" i="4"/>
  <c r="G24" i="4" s="1"/>
  <c r="G23" i="4" s="1"/>
  <c r="F25" i="4"/>
  <c r="F24" i="4" s="1"/>
  <c r="F23" i="4" s="1"/>
  <c r="E25" i="4"/>
  <c r="D25" i="4"/>
  <c r="D24" i="4" s="1"/>
  <c r="D23" i="4" s="1"/>
  <c r="S24" i="4"/>
  <c r="S23" i="4" s="1"/>
  <c r="K24" i="4"/>
  <c r="K23" i="4" s="1"/>
  <c r="W22" i="4"/>
  <c r="X22" i="4" s="1"/>
  <c r="R22" i="4"/>
  <c r="U20" i="4"/>
  <c r="W20" i="4" s="1"/>
  <c r="R20" i="4"/>
  <c r="R19" i="4" s="1"/>
  <c r="R16" i="4" s="1"/>
  <c r="Q20" i="4"/>
  <c r="Q19" i="4" s="1"/>
  <c r="Q16" i="4" s="1"/>
  <c r="V19" i="4"/>
  <c r="U19" i="4"/>
  <c r="U16" i="4" s="1"/>
  <c r="T19" i="4"/>
  <c r="T16" i="4" s="1"/>
  <c r="S19" i="4"/>
  <c r="S16" i="4" s="1"/>
  <c r="S15" i="4" s="1"/>
  <c r="P19" i="4"/>
  <c r="O19" i="4"/>
  <c r="O16" i="4" s="1"/>
  <c r="N19" i="4"/>
  <c r="M19" i="4"/>
  <c r="M16" i="4" s="1"/>
  <c r="L19" i="4"/>
  <c r="L16" i="4" s="1"/>
  <c r="K19" i="4"/>
  <c r="K16" i="4" s="1"/>
  <c r="K15" i="4" s="1"/>
  <c r="J19" i="4"/>
  <c r="J16" i="4" s="1"/>
  <c r="I19" i="4"/>
  <c r="I16" i="4" s="1"/>
  <c r="H19" i="4"/>
  <c r="G19" i="4"/>
  <c r="G16" i="4" s="1"/>
  <c r="F19" i="4"/>
  <c r="F16" i="4" s="1"/>
  <c r="E19" i="4"/>
  <c r="E16" i="4" s="1"/>
  <c r="D19" i="4"/>
  <c r="D16" i="4" s="1"/>
  <c r="V16" i="4"/>
  <c r="P16" i="4"/>
  <c r="N16" i="4"/>
  <c r="H16" i="4"/>
  <c r="Y15" i="4"/>
  <c r="Q24" i="4" l="1"/>
  <c r="Q23" i="4" s="1"/>
  <c r="E24" i="4"/>
  <c r="E23" i="4" s="1"/>
  <c r="I24" i="4"/>
  <c r="I23" i="4" s="1"/>
  <c r="M24" i="4"/>
  <c r="M23" i="4" s="1"/>
  <c r="J15" i="4"/>
  <c r="Q15" i="4"/>
  <c r="G15" i="4"/>
  <c r="F15" i="4"/>
  <c r="N15" i="4"/>
  <c r="E15" i="4"/>
  <c r="I15" i="4"/>
  <c r="M15" i="4"/>
  <c r="D15" i="4"/>
  <c r="H15" i="4"/>
  <c r="L15" i="4"/>
  <c r="P24" i="4"/>
  <c r="P23" i="4" s="1"/>
  <c r="P15" i="4" s="1"/>
  <c r="T15" i="4"/>
  <c r="O30" i="4"/>
  <c r="O24" i="4" s="1"/>
  <c r="O23" i="4" s="1"/>
  <c r="O15" i="4" s="1"/>
  <c r="V15" i="4"/>
  <c r="X20" i="4"/>
  <c r="X19" i="4" s="1"/>
  <c r="X16" i="4" s="1"/>
  <c r="W19" i="4"/>
  <c r="W16" i="4" s="1"/>
  <c r="W15" i="4" s="1"/>
  <c r="X31" i="4"/>
  <c r="X30" i="4" s="1"/>
  <c r="X24" i="4" s="1"/>
  <c r="X23" i="4" s="1"/>
  <c r="R30" i="4"/>
  <c r="R24" i="4" s="1"/>
  <c r="R23" i="4" s="1"/>
  <c r="R15" i="4" s="1"/>
  <c r="U31" i="4"/>
  <c r="U30" i="4" s="1"/>
  <c r="U24" i="4" s="1"/>
  <c r="U23" i="4" s="1"/>
  <c r="U15" i="4" s="1"/>
  <c r="X15" i="4" l="1"/>
  <c r="AD25" i="1" l="1"/>
  <c r="F64" i="3"/>
  <c r="G64" i="3"/>
  <c r="H64" i="3"/>
  <c r="I64" i="3"/>
  <c r="J64" i="3"/>
  <c r="K64" i="3"/>
  <c r="L64" i="3"/>
  <c r="M64" i="3"/>
  <c r="N64" i="3"/>
  <c r="O64" i="3"/>
  <c r="P64" i="3"/>
  <c r="Q64" i="3"/>
  <c r="R64" i="3"/>
  <c r="S64" i="3"/>
  <c r="T64" i="3"/>
  <c r="U64" i="3"/>
  <c r="E64" i="3"/>
  <c r="AD22" i="1"/>
  <c r="A4" i="4"/>
  <c r="S149" i="3" l="1"/>
  <c r="S148" i="3" s="1"/>
  <c r="R148" i="3"/>
  <c r="Q148" i="3"/>
  <c r="P148" i="3"/>
  <c r="O148" i="3"/>
  <c r="N148" i="3"/>
  <c r="M148" i="3"/>
  <c r="L148" i="3"/>
  <c r="K148" i="3"/>
  <c r="J148" i="3"/>
  <c r="I148" i="3"/>
  <c r="H148" i="3"/>
  <c r="G148" i="3"/>
  <c r="F148" i="3"/>
  <c r="E148" i="3"/>
  <c r="S147" i="3"/>
  <c r="R147" i="3"/>
  <c r="S146" i="3"/>
  <c r="R146" i="3"/>
  <c r="S145" i="3"/>
  <c r="R145" i="3"/>
  <c r="S144" i="3"/>
  <c r="R144" i="3"/>
  <c r="S143" i="3"/>
  <c r="R143" i="3"/>
  <c r="S142" i="3"/>
  <c r="R142" i="3"/>
  <c r="S141" i="3"/>
  <c r="R141" i="3"/>
  <c r="S140" i="3"/>
  <c r="R140" i="3"/>
  <c r="S139" i="3"/>
  <c r="R139" i="3"/>
  <c r="S138" i="3"/>
  <c r="R138" i="3"/>
  <c r="S137" i="3"/>
  <c r="R137" i="3"/>
  <c r="S136" i="3"/>
  <c r="R136" i="3"/>
  <c r="S135" i="3"/>
  <c r="R135" i="3"/>
  <c r="S134" i="3"/>
  <c r="R134" i="3"/>
  <c r="S133" i="3"/>
  <c r="R133" i="3"/>
  <c r="S132" i="3"/>
  <c r="R132" i="3"/>
  <c r="S131" i="3"/>
  <c r="R131" i="3"/>
  <c r="S130" i="3"/>
  <c r="R130" i="3"/>
  <c r="S129" i="3"/>
  <c r="R129" i="3"/>
  <c r="S128" i="3"/>
  <c r="R128" i="3"/>
  <c r="S127" i="3"/>
  <c r="R127" i="3"/>
  <c r="S126" i="3"/>
  <c r="R126" i="3"/>
  <c r="S125" i="3"/>
  <c r="R125" i="3"/>
  <c r="S124" i="3"/>
  <c r="R124" i="3"/>
  <c r="S123" i="3"/>
  <c r="R123" i="3"/>
  <c r="S122" i="3"/>
  <c r="R122" i="3"/>
  <c r="S121" i="3"/>
  <c r="R121" i="3"/>
  <c r="S120" i="3"/>
  <c r="R120" i="3"/>
  <c r="S119" i="3"/>
  <c r="R119" i="3"/>
  <c r="S118" i="3"/>
  <c r="R118" i="3"/>
  <c r="S117" i="3"/>
  <c r="R117" i="3"/>
  <c r="S116" i="3"/>
  <c r="R116" i="3"/>
  <c r="S115" i="3"/>
  <c r="R115" i="3"/>
  <c r="S114" i="3"/>
  <c r="R114" i="3"/>
  <c r="S113" i="3"/>
  <c r="R113" i="3"/>
  <c r="S112" i="3"/>
  <c r="R112" i="3"/>
  <c r="S111" i="3"/>
  <c r="R111" i="3"/>
  <c r="S110" i="3"/>
  <c r="R110" i="3"/>
  <c r="S109" i="3"/>
  <c r="R109" i="3"/>
  <c r="S108" i="3"/>
  <c r="R108" i="3"/>
  <c r="S107" i="3"/>
  <c r="R107" i="3"/>
  <c r="S106" i="3"/>
  <c r="R106" i="3"/>
  <c r="S105" i="3"/>
  <c r="R105" i="3"/>
  <c r="S104" i="3"/>
  <c r="R104" i="3"/>
  <c r="S103" i="3"/>
  <c r="R103" i="3"/>
  <c r="S102" i="3"/>
  <c r="R102" i="3"/>
  <c r="S101" i="3"/>
  <c r="R101" i="3"/>
  <c r="S100" i="3"/>
  <c r="R100" i="3"/>
  <c r="S99" i="3"/>
  <c r="R99" i="3"/>
  <c r="S98" i="3"/>
  <c r="R98" i="3"/>
  <c r="S97" i="3"/>
  <c r="R97" i="3"/>
  <c r="S96" i="3"/>
  <c r="R96" i="3"/>
  <c r="S95" i="3"/>
  <c r="R95" i="3"/>
  <c r="S94" i="3"/>
  <c r="R94" i="3"/>
  <c r="S93" i="3"/>
  <c r="R93" i="3"/>
  <c r="S92" i="3"/>
  <c r="R92" i="3"/>
  <c r="S91" i="3"/>
  <c r="R91" i="3"/>
  <c r="S90" i="3"/>
  <c r="R90" i="3"/>
  <c r="S89" i="3"/>
  <c r="R89" i="3"/>
  <c r="S88" i="3"/>
  <c r="R88" i="3"/>
  <c r="S87" i="3"/>
  <c r="R87" i="3"/>
  <c r="S86" i="3"/>
  <c r="R86" i="3"/>
  <c r="S85" i="3"/>
  <c r="R85" i="3"/>
  <c r="S84" i="3"/>
  <c r="R84" i="3"/>
  <c r="S83" i="3"/>
  <c r="R83" i="3"/>
  <c r="S82" i="3"/>
  <c r="R82" i="3"/>
  <c r="S81" i="3"/>
  <c r="R81" i="3"/>
  <c r="S80" i="3"/>
  <c r="R80" i="3"/>
  <c r="S79" i="3"/>
  <c r="R79" i="3"/>
  <c r="S78" i="3"/>
  <c r="R78" i="3"/>
  <c r="S77" i="3"/>
  <c r="R77" i="3"/>
  <c r="S76" i="3"/>
  <c r="R76" i="3"/>
  <c r="S75" i="3"/>
  <c r="R75" i="3"/>
  <c r="S74" i="3"/>
  <c r="R74" i="3"/>
  <c r="S73" i="3"/>
  <c r="R73" i="3"/>
  <c r="S72" i="3"/>
  <c r="R72" i="3"/>
  <c r="S71" i="3"/>
  <c r="R71" i="3"/>
  <c r="U70" i="3"/>
  <c r="U68" i="3" s="1"/>
  <c r="U63" i="3" s="1"/>
  <c r="T70" i="3"/>
  <c r="S70" i="3"/>
  <c r="S68" i="3" s="1"/>
  <c r="S63" i="3" s="1"/>
  <c r="R70" i="3"/>
  <c r="Q70" i="3"/>
  <c r="P70" i="3"/>
  <c r="O70" i="3"/>
  <c r="O68" i="3" s="1"/>
  <c r="O63" i="3" s="1"/>
  <c r="N70" i="3"/>
  <c r="N68" i="3" s="1"/>
  <c r="N63" i="3" s="1"/>
  <c r="M70" i="3"/>
  <c r="L70" i="3"/>
  <c r="K70" i="3"/>
  <c r="J70" i="3"/>
  <c r="I70" i="3"/>
  <c r="H70" i="3"/>
  <c r="G70" i="3"/>
  <c r="G68" i="3" s="1"/>
  <c r="G63" i="3" s="1"/>
  <c r="F70" i="3"/>
  <c r="F68" i="3" s="1"/>
  <c r="F63" i="3" s="1"/>
  <c r="E70" i="3"/>
  <c r="R69" i="3"/>
  <c r="K69" i="3"/>
  <c r="K68" i="3" s="1"/>
  <c r="K63" i="3" s="1"/>
  <c r="T68" i="3"/>
  <c r="T63" i="3" s="1"/>
  <c r="R68" i="3"/>
  <c r="R63" i="3" s="1"/>
  <c r="P68" i="3"/>
  <c r="P63" i="3" s="1"/>
  <c r="L68" i="3"/>
  <c r="L63" i="3" s="1"/>
  <c r="J68" i="3"/>
  <c r="J63" i="3" s="1"/>
  <c r="H68" i="3"/>
  <c r="H63" i="3" s="1"/>
  <c r="R62" i="3"/>
  <c r="R61" i="3"/>
  <c r="R60" i="3"/>
  <c r="L60" i="3"/>
  <c r="S60" i="3" s="1"/>
  <c r="R59" i="3"/>
  <c r="S59" i="3" s="1"/>
  <c r="L59" i="3"/>
  <c r="L58" i="3" s="1"/>
  <c r="Q58" i="3"/>
  <c r="P58" i="3"/>
  <c r="O58" i="3"/>
  <c r="N58" i="3"/>
  <c r="M58" i="3"/>
  <c r="K58" i="3"/>
  <c r="J58" i="3"/>
  <c r="I58" i="3"/>
  <c r="H58" i="3"/>
  <c r="G58" i="3"/>
  <c r="F58" i="3"/>
  <c r="E58" i="3"/>
  <c r="L45" i="3"/>
  <c r="S41" i="3"/>
  <c r="R41" i="3"/>
  <c r="Q41" i="3"/>
  <c r="P41" i="3"/>
  <c r="P40" i="3" s="1"/>
  <c r="P39" i="3" s="1"/>
  <c r="O41" i="3"/>
  <c r="N41" i="3"/>
  <c r="N40" i="3" s="1"/>
  <c r="N39" i="3" s="1"/>
  <c r="M41" i="3"/>
  <c r="M40" i="3" s="1"/>
  <c r="M39" i="3" s="1"/>
  <c r="L41" i="3"/>
  <c r="K41" i="3"/>
  <c r="J41" i="3"/>
  <c r="J40" i="3" s="1"/>
  <c r="J39" i="3" s="1"/>
  <c r="I41" i="3"/>
  <c r="H41" i="3"/>
  <c r="H40" i="3" s="1"/>
  <c r="H39" i="3" s="1"/>
  <c r="G41" i="3"/>
  <c r="F41" i="3"/>
  <c r="F40" i="3" s="1"/>
  <c r="F39" i="3" s="1"/>
  <c r="E41" i="3"/>
  <c r="E40" i="3" s="1"/>
  <c r="E39" i="3" s="1"/>
  <c r="Q40" i="3"/>
  <c r="Q39" i="3" s="1"/>
  <c r="O40" i="3"/>
  <c r="O39" i="3" s="1"/>
  <c r="K40" i="3"/>
  <c r="K39" i="3" s="1"/>
  <c r="I40" i="3"/>
  <c r="I39" i="3" s="1"/>
  <c r="G40" i="3"/>
  <c r="G39" i="3" s="1"/>
  <c r="AA39" i="3"/>
  <c r="Z39" i="3"/>
  <c r="Y39" i="3"/>
  <c r="X39" i="3"/>
  <c r="W39" i="3"/>
  <c r="V39" i="3"/>
  <c r="U39" i="3"/>
  <c r="T39" i="3"/>
  <c r="AA34" i="3"/>
  <c r="Z34" i="3"/>
  <c r="Y34" i="3"/>
  <c r="X34" i="3"/>
  <c r="W34" i="3"/>
  <c r="V34" i="3"/>
  <c r="U34" i="3"/>
  <c r="T34" i="3"/>
  <c r="S34" i="3"/>
  <c r="R34" i="3"/>
  <c r="Q34" i="3"/>
  <c r="P34" i="3"/>
  <c r="O34" i="3"/>
  <c r="N34" i="3"/>
  <c r="M34" i="3"/>
  <c r="L34" i="3"/>
  <c r="K34" i="3"/>
  <c r="J34" i="3"/>
  <c r="I34" i="3"/>
  <c r="H34" i="3"/>
  <c r="G34" i="3"/>
  <c r="F34" i="3"/>
  <c r="E34" i="3"/>
  <c r="Q32" i="3"/>
  <c r="Y17" i="3"/>
  <c r="Y16" i="3" s="1"/>
  <c r="X17" i="3"/>
  <c r="W17" i="3"/>
  <c r="V17" i="3"/>
  <c r="U17" i="3"/>
  <c r="U16" i="3" s="1"/>
  <c r="T17" i="3"/>
  <c r="T16" i="3" s="1"/>
  <c r="T15" i="3" s="1"/>
  <c r="S17" i="3"/>
  <c r="R17" i="3"/>
  <c r="Q17" i="3"/>
  <c r="Q16" i="3" s="1"/>
  <c r="P17" i="3"/>
  <c r="P16" i="3" s="1"/>
  <c r="O17" i="3"/>
  <c r="N17" i="3"/>
  <c r="M17" i="3"/>
  <c r="M16" i="3" s="1"/>
  <c r="L17" i="3"/>
  <c r="L16" i="3" s="1"/>
  <c r="K17" i="3"/>
  <c r="J17" i="3"/>
  <c r="I17" i="3"/>
  <c r="I16" i="3" s="1"/>
  <c r="H17" i="3"/>
  <c r="H16" i="3" s="1"/>
  <c r="H15" i="3" s="1"/>
  <c r="G17" i="3"/>
  <c r="F17" i="3"/>
  <c r="E17" i="3"/>
  <c r="E16" i="3" s="1"/>
  <c r="X16" i="3"/>
  <c r="X15" i="3" s="1"/>
  <c r="O20" i="2"/>
  <c r="Y15" i="2"/>
  <c r="Z15" i="2"/>
  <c r="J19" i="2"/>
  <c r="R19" i="1"/>
  <c r="P19" i="1" s="1"/>
  <c r="U45" i="1"/>
  <c r="Q91" i="1"/>
  <c r="Q92" i="1"/>
  <c r="Q93" i="1"/>
  <c r="Q94" i="1"/>
  <c r="Q95" i="1"/>
  <c r="Q96" i="1"/>
  <c r="Q97" i="1"/>
  <c r="Q98" i="1"/>
  <c r="Q99" i="1"/>
  <c r="F16" i="3" l="1"/>
  <c r="J16" i="3"/>
  <c r="N16" i="3"/>
  <c r="R16" i="3"/>
  <c r="V16" i="3"/>
  <c r="L40" i="3"/>
  <c r="L39" i="3" s="1"/>
  <c r="L15" i="3" s="1"/>
  <c r="AC148" i="3"/>
  <c r="AC68" i="3" s="1"/>
  <c r="AC63" i="3" s="1"/>
  <c r="U15" i="3"/>
  <c r="Z15" i="3"/>
  <c r="Y15" i="3"/>
  <c r="E15" i="3"/>
  <c r="R58" i="3"/>
  <c r="R40" i="3" s="1"/>
  <c r="R39" i="3" s="1"/>
  <c r="R15" i="3" s="1"/>
  <c r="AA15" i="3"/>
  <c r="G16" i="3"/>
  <c r="G15" i="3" s="1"/>
  <c r="K16" i="3"/>
  <c r="K15" i="3" s="1"/>
  <c r="O16" i="3"/>
  <c r="O15" i="3" s="1"/>
  <c r="S16" i="3"/>
  <c r="W16" i="3"/>
  <c r="W15" i="3" s="1"/>
  <c r="P15" i="3"/>
  <c r="E68" i="3"/>
  <c r="E63" i="3" s="1"/>
  <c r="I68" i="3"/>
  <c r="I63" i="3" s="1"/>
  <c r="I15" i="3" s="1"/>
  <c r="M68" i="3"/>
  <c r="M63" i="3" s="1"/>
  <c r="M15" i="3" s="1"/>
  <c r="Q68" i="3"/>
  <c r="Q63" i="3" s="1"/>
  <c r="Q15" i="3" s="1"/>
  <c r="F15" i="3"/>
  <c r="J15" i="3"/>
  <c r="N15" i="3"/>
  <c r="V15" i="3"/>
  <c r="S58" i="3"/>
  <c r="S40" i="3" s="1"/>
  <c r="S39" i="3" s="1"/>
  <c r="AD63" i="3" l="1"/>
  <c r="S15" i="3"/>
  <c r="W91" i="1"/>
  <c r="W92" i="1"/>
  <c r="W93" i="1"/>
  <c r="W94" i="1"/>
  <c r="W95" i="1"/>
  <c r="W96" i="1"/>
  <c r="W97" i="1"/>
  <c r="W98" i="1"/>
  <c r="W99" i="1"/>
  <c r="W100" i="1"/>
  <c r="X70" i="1"/>
  <c r="W70" i="1" s="1"/>
  <c r="X71" i="1"/>
  <c r="W71" i="1" s="1"/>
  <c r="R70" i="1"/>
  <c r="Q70" i="1" s="1"/>
  <c r="R71" i="1"/>
  <c r="Q71" i="1" s="1"/>
  <c r="E27" i="1"/>
  <c r="F27" i="1"/>
  <c r="G27" i="1"/>
  <c r="H27" i="1"/>
  <c r="I27" i="1"/>
  <c r="J27" i="1"/>
  <c r="K27" i="1"/>
  <c r="L27" i="1"/>
  <c r="M27" i="1"/>
  <c r="N27" i="1"/>
  <c r="O27" i="1"/>
  <c r="P27" i="1"/>
  <c r="S27" i="1"/>
  <c r="T27" i="1"/>
  <c r="U27" i="1"/>
  <c r="V27" i="1"/>
  <c r="Y27" i="1"/>
  <c r="Z27" i="1"/>
  <c r="D27" i="1"/>
  <c r="W29" i="1"/>
  <c r="E16" i="1" l="1"/>
  <c r="F16" i="1"/>
  <c r="I16" i="1"/>
  <c r="J16" i="1"/>
  <c r="K16" i="1"/>
  <c r="L16" i="1"/>
  <c r="M16" i="1"/>
  <c r="O16" i="1"/>
  <c r="P16" i="1"/>
  <c r="S16" i="1"/>
  <c r="T16" i="1"/>
  <c r="U16" i="1"/>
  <c r="V16" i="1"/>
  <c r="Y16" i="1"/>
  <c r="Z16" i="1"/>
  <c r="D16" i="1"/>
  <c r="X18" i="1"/>
  <c r="W18" i="1" s="1"/>
  <c r="X17" i="1"/>
  <c r="R18" i="1"/>
  <c r="Q18" i="1" s="1"/>
  <c r="R17" i="1"/>
  <c r="AC19" i="1"/>
  <c r="G19" i="1"/>
  <c r="H19" i="1" s="1"/>
  <c r="H16" i="1" s="1"/>
  <c r="N18" i="1"/>
  <c r="N16" i="1" s="1"/>
  <c r="R16" i="1" l="1"/>
  <c r="X16" i="1"/>
  <c r="Q17" i="1"/>
  <c r="Q16" i="1" s="1"/>
  <c r="W17" i="1"/>
  <c r="W16" i="1" s="1"/>
  <c r="G16" i="1"/>
  <c r="X88" i="1" l="1"/>
  <c r="W88" i="1" s="1"/>
  <c r="R88" i="1"/>
  <c r="Q88" i="1" s="1"/>
  <c r="A4" i="3" l="1"/>
  <c r="U20" i="2" l="1"/>
  <c r="R20" i="2"/>
  <c r="J20" i="2"/>
  <c r="H20" i="2"/>
  <c r="X18" i="2"/>
  <c r="R18" i="2"/>
  <c r="R16" i="2" s="1"/>
  <c r="J18" i="2"/>
  <c r="X17" i="2"/>
  <c r="X16" i="2" s="1"/>
  <c r="R17" i="2"/>
  <c r="J17" i="2"/>
  <c r="W16" i="2"/>
  <c r="V16" i="2"/>
  <c r="V15" i="2" s="1"/>
  <c r="U16" i="2"/>
  <c r="T16" i="2"/>
  <c r="T15" i="2" s="1"/>
  <c r="S16" i="2"/>
  <c r="S15" i="2" s="1"/>
  <c r="Q16" i="2"/>
  <c r="P16" i="2"/>
  <c r="P15" i="2" s="1"/>
  <c r="O16" i="2"/>
  <c r="O15" i="2" s="1"/>
  <c r="N16" i="2"/>
  <c r="N15" i="2" s="1"/>
  <c r="M16" i="2"/>
  <c r="M15" i="2" s="1"/>
  <c r="L16" i="2"/>
  <c r="L15" i="2" s="1"/>
  <c r="K16" i="2"/>
  <c r="K15" i="2" s="1"/>
  <c r="I16" i="2"/>
  <c r="I15" i="2" s="1"/>
  <c r="H16" i="2"/>
  <c r="H15" i="2" s="1"/>
  <c r="G16" i="2"/>
  <c r="G15" i="2" s="1"/>
  <c r="F16" i="2"/>
  <c r="F15" i="2" s="1"/>
  <c r="E16" i="2"/>
  <c r="E15" i="2" s="1"/>
  <c r="D16" i="2"/>
  <c r="D15" i="2" s="1"/>
  <c r="R15" i="2" l="1"/>
  <c r="J16" i="2"/>
  <c r="J15" i="2" s="1"/>
  <c r="Q20" i="2"/>
  <c r="Q15" i="2" s="1"/>
  <c r="X20" i="2"/>
  <c r="X15" i="2" s="1"/>
  <c r="U15" i="2"/>
  <c r="R45" i="1"/>
  <c r="Q45" i="1" s="1"/>
  <c r="Q44" i="1" s="1"/>
  <c r="X45" i="1"/>
  <c r="W45" i="1" s="1"/>
  <c r="W44" i="1" s="1"/>
  <c r="X57" i="1"/>
  <c r="W57" i="1" s="1"/>
  <c r="X58" i="1"/>
  <c r="W58" i="1" s="1"/>
  <c r="X59" i="1"/>
  <c r="W59" i="1" s="1"/>
  <c r="X60" i="1"/>
  <c r="W60" i="1" s="1"/>
  <c r="X61" i="1"/>
  <c r="W61" i="1" s="1"/>
  <c r="X62" i="1"/>
  <c r="W62" i="1" s="1"/>
  <c r="X63" i="1"/>
  <c r="W63" i="1" s="1"/>
  <c r="X64" i="1"/>
  <c r="W64" i="1" s="1"/>
  <c r="X65" i="1"/>
  <c r="W65" i="1" s="1"/>
  <c r="X66" i="1"/>
  <c r="W66" i="1" s="1"/>
  <c r="X67" i="1"/>
  <c r="W67" i="1" s="1"/>
  <c r="X68" i="1"/>
  <c r="W68" i="1" s="1"/>
  <c r="X69" i="1"/>
  <c r="W69" i="1" s="1"/>
  <c r="X72" i="1"/>
  <c r="W72" i="1" s="1"/>
  <c r="X73" i="1"/>
  <c r="W73" i="1" s="1"/>
  <c r="X74" i="1"/>
  <c r="W74" i="1" s="1"/>
  <c r="X75" i="1"/>
  <c r="W75" i="1" s="1"/>
  <c r="X76" i="1"/>
  <c r="W76" i="1" s="1"/>
  <c r="X77" i="1"/>
  <c r="W77" i="1" s="1"/>
  <c r="X78" i="1"/>
  <c r="W78" i="1" s="1"/>
  <c r="X79" i="1"/>
  <c r="W79" i="1" s="1"/>
  <c r="X80" i="1"/>
  <c r="W80" i="1" s="1"/>
  <c r="X81" i="1"/>
  <c r="W81" i="1" s="1"/>
  <c r="X82" i="1"/>
  <c r="W82" i="1" s="1"/>
  <c r="X83" i="1"/>
  <c r="W83" i="1" s="1"/>
  <c r="X84" i="1"/>
  <c r="W84" i="1" s="1"/>
  <c r="X85" i="1"/>
  <c r="W85" i="1" s="1"/>
  <c r="X86" i="1"/>
  <c r="W86" i="1" s="1"/>
  <c r="X87" i="1"/>
  <c r="W87" i="1" s="1"/>
  <c r="X89" i="1"/>
  <c r="W89" i="1" s="1"/>
  <c r="X90" i="1"/>
  <c r="W90" i="1" s="1"/>
  <c r="X56" i="1"/>
  <c r="R57" i="1"/>
  <c r="R58" i="1"/>
  <c r="Q58" i="1" s="1"/>
  <c r="R59" i="1"/>
  <c r="Q59" i="1" s="1"/>
  <c r="R60" i="1"/>
  <c r="Q60" i="1" s="1"/>
  <c r="R61" i="1"/>
  <c r="Q61" i="1" s="1"/>
  <c r="R62" i="1"/>
  <c r="Q62" i="1" s="1"/>
  <c r="R63" i="1"/>
  <c r="Q63" i="1" s="1"/>
  <c r="R64" i="1"/>
  <c r="Q64" i="1" s="1"/>
  <c r="R65" i="1"/>
  <c r="Q65" i="1" s="1"/>
  <c r="R66" i="1"/>
  <c r="Q66" i="1" s="1"/>
  <c r="R67" i="1"/>
  <c r="Q67" i="1" s="1"/>
  <c r="R68" i="1"/>
  <c r="Q68" i="1" s="1"/>
  <c r="R69" i="1"/>
  <c r="Q69" i="1" s="1"/>
  <c r="R72" i="1"/>
  <c r="Q72" i="1" s="1"/>
  <c r="R73" i="1"/>
  <c r="Q73" i="1" s="1"/>
  <c r="R74" i="1"/>
  <c r="Q74" i="1" s="1"/>
  <c r="R75" i="1"/>
  <c r="Q75" i="1" s="1"/>
  <c r="R76" i="1"/>
  <c r="Q76" i="1" s="1"/>
  <c r="R77" i="1"/>
  <c r="Q77" i="1" s="1"/>
  <c r="R78" i="1"/>
  <c r="Q78" i="1" s="1"/>
  <c r="R79" i="1"/>
  <c r="Q79" i="1" s="1"/>
  <c r="R80" i="1"/>
  <c r="Q80" i="1" s="1"/>
  <c r="R81" i="1"/>
  <c r="Q81" i="1" s="1"/>
  <c r="R82" i="1"/>
  <c r="Q82" i="1" s="1"/>
  <c r="R83" i="1"/>
  <c r="Q83" i="1" s="1"/>
  <c r="R84" i="1"/>
  <c r="Q84" i="1" s="1"/>
  <c r="R85" i="1"/>
  <c r="Q85" i="1" s="1"/>
  <c r="R86" i="1"/>
  <c r="Q86" i="1" s="1"/>
  <c r="R87" i="1"/>
  <c r="Q87" i="1" s="1"/>
  <c r="R89" i="1"/>
  <c r="Q89" i="1" s="1"/>
  <c r="R90" i="1"/>
  <c r="Q90" i="1" s="1"/>
  <c r="R56" i="1"/>
  <c r="E51" i="1"/>
  <c r="F51" i="1"/>
  <c r="G51" i="1"/>
  <c r="K51" i="1"/>
  <c r="L51" i="1"/>
  <c r="M51" i="1"/>
  <c r="N51" i="1"/>
  <c r="P51" i="1"/>
  <c r="S51" i="1"/>
  <c r="T51" i="1"/>
  <c r="V51" i="1"/>
  <c r="Y51" i="1"/>
  <c r="Z51" i="1"/>
  <c r="D51" i="1"/>
  <c r="R53" i="1"/>
  <c r="U54" i="1"/>
  <c r="U51" i="1" s="1"/>
  <c r="J54" i="1"/>
  <c r="H54" i="1"/>
  <c r="X53" i="1"/>
  <c r="W53" i="1" s="1"/>
  <c r="J53" i="1"/>
  <c r="H53" i="1"/>
  <c r="X52" i="1"/>
  <c r="W52" i="1" s="1"/>
  <c r="R52" i="1"/>
  <c r="Q52" i="1" s="1"/>
  <c r="J52" i="1"/>
  <c r="I52" i="1"/>
  <c r="I51" i="1" s="1"/>
  <c r="X50" i="1"/>
  <c r="W50" i="1" s="1"/>
  <c r="X49" i="1"/>
  <c r="W49" i="1" s="1"/>
  <c r="R50" i="1"/>
  <c r="Q50" i="1" s="1"/>
  <c r="R49" i="1"/>
  <c r="Q49" i="1" s="1"/>
  <c r="E44" i="1"/>
  <c r="F44" i="1"/>
  <c r="G44" i="1"/>
  <c r="H44" i="1"/>
  <c r="I44" i="1"/>
  <c r="J44" i="1"/>
  <c r="K44" i="1"/>
  <c r="L44" i="1"/>
  <c r="M44" i="1"/>
  <c r="N44" i="1"/>
  <c r="P44" i="1"/>
  <c r="S44" i="1"/>
  <c r="T44" i="1"/>
  <c r="U44" i="1"/>
  <c r="V44" i="1"/>
  <c r="Y44" i="1"/>
  <c r="Z44" i="1"/>
  <c r="D44" i="1"/>
  <c r="X47" i="1"/>
  <c r="W47" i="1" s="1"/>
  <c r="R47" i="1"/>
  <c r="Q47" i="1" s="1"/>
  <c r="R39" i="1"/>
  <c r="Q39" i="1" s="1"/>
  <c r="E32" i="1"/>
  <c r="F32" i="1"/>
  <c r="G32" i="1"/>
  <c r="H32" i="1"/>
  <c r="I32" i="1"/>
  <c r="J32" i="1"/>
  <c r="K32" i="1"/>
  <c r="L32" i="1"/>
  <c r="M32" i="1"/>
  <c r="N32" i="1"/>
  <c r="O32" i="1"/>
  <c r="P32" i="1"/>
  <c r="S32" i="1"/>
  <c r="T32" i="1"/>
  <c r="U32" i="1"/>
  <c r="V32" i="1"/>
  <c r="Y32" i="1"/>
  <c r="Z32" i="1"/>
  <c r="X35" i="1"/>
  <c r="W35" i="1" s="1"/>
  <c r="X36" i="1"/>
  <c r="W36" i="1" s="1"/>
  <c r="X37" i="1"/>
  <c r="W37" i="1" s="1"/>
  <c r="X34" i="1"/>
  <c r="R35" i="1"/>
  <c r="Q35" i="1" s="1"/>
  <c r="R36" i="1"/>
  <c r="Q36" i="1" s="1"/>
  <c r="R37" i="1"/>
  <c r="Q37" i="1" s="1"/>
  <c r="R34" i="1"/>
  <c r="Q34" i="1" s="1"/>
  <c r="R33" i="1"/>
  <c r="E30" i="1"/>
  <c r="F30" i="1"/>
  <c r="G30" i="1"/>
  <c r="H30" i="1"/>
  <c r="I30" i="1"/>
  <c r="J30" i="1"/>
  <c r="K30" i="1"/>
  <c r="L30" i="1"/>
  <c r="M30" i="1"/>
  <c r="N30" i="1"/>
  <c r="O30" i="1"/>
  <c r="P30" i="1"/>
  <c r="S30" i="1"/>
  <c r="T30" i="1"/>
  <c r="U30" i="1"/>
  <c r="V30" i="1"/>
  <c r="Y30" i="1"/>
  <c r="Z30" i="1"/>
  <c r="X31" i="1"/>
  <c r="W31" i="1" s="1"/>
  <c r="W30" i="1" s="1"/>
  <c r="R31" i="1"/>
  <c r="R30" i="1" s="1"/>
  <c r="X28" i="1"/>
  <c r="X27" i="1" s="1"/>
  <c r="R28" i="1"/>
  <c r="R27" i="1" s="1"/>
  <c r="E20" i="1"/>
  <c r="F20" i="1"/>
  <c r="G20" i="1"/>
  <c r="H20" i="1"/>
  <c r="I20" i="1"/>
  <c r="J20" i="1"/>
  <c r="K20" i="1"/>
  <c r="L20" i="1"/>
  <c r="M20" i="1"/>
  <c r="N20" i="1"/>
  <c r="O20" i="1"/>
  <c r="S20" i="1"/>
  <c r="T20" i="1"/>
  <c r="U20" i="1"/>
  <c r="V20" i="1"/>
  <c r="Y20" i="1"/>
  <c r="Z20" i="1"/>
  <c r="X23" i="1"/>
  <c r="W23" i="1" s="1"/>
  <c r="X24" i="1"/>
  <c r="X25" i="1"/>
  <c r="W25" i="1" s="1"/>
  <c r="X26" i="1"/>
  <c r="W26" i="1" s="1"/>
  <c r="X22" i="1"/>
  <c r="W22" i="1" s="1"/>
  <c r="W24" i="1"/>
  <c r="X21" i="1"/>
  <c r="R26" i="1"/>
  <c r="Q26" i="1" s="1"/>
  <c r="R25" i="1"/>
  <c r="Q25" i="1" s="1"/>
  <c r="R24" i="1"/>
  <c r="Q24" i="1" s="1"/>
  <c r="R23" i="1"/>
  <c r="Q23" i="1" s="1"/>
  <c r="R22" i="1"/>
  <c r="Q22" i="1" s="1"/>
  <c r="X55" i="1" l="1"/>
  <c r="Q56" i="1"/>
  <c r="R55" i="1"/>
  <c r="W20" i="2"/>
  <c r="W15" i="2" s="1"/>
  <c r="W56" i="1"/>
  <c r="Q57" i="1"/>
  <c r="J51" i="1"/>
  <c r="H51" i="1"/>
  <c r="R32" i="1"/>
  <c r="O45" i="1"/>
  <c r="O44" i="1" s="1"/>
  <c r="X44" i="1"/>
  <c r="R44" i="1"/>
  <c r="R54" i="1"/>
  <c r="X20" i="1"/>
  <c r="Q32" i="1"/>
  <c r="X32" i="1"/>
  <c r="X54" i="1"/>
  <c r="W54" i="1" s="1"/>
  <c r="W51" i="1" s="1"/>
  <c r="Q31" i="1"/>
  <c r="Q30" i="1" s="1"/>
  <c r="W21" i="1"/>
  <c r="W20" i="1" s="1"/>
  <c r="Q28" i="1"/>
  <c r="Q27" i="1" s="1"/>
  <c r="W28" i="1"/>
  <c r="W27" i="1" s="1"/>
  <c r="X30" i="1"/>
  <c r="W34" i="1"/>
  <c r="W32" i="1" s="1"/>
  <c r="Q55" i="1" l="1"/>
  <c r="W55" i="1"/>
  <c r="X51" i="1"/>
  <c r="Q54" i="1"/>
  <c r="Q51" i="1" s="1"/>
  <c r="R51" i="1"/>
  <c r="O54" i="1"/>
  <c r="O51" i="1" s="1"/>
  <c r="E38" i="1" l="1"/>
  <c r="F38" i="1"/>
  <c r="G38" i="1"/>
  <c r="H38" i="1"/>
  <c r="I38" i="1"/>
  <c r="J38" i="1"/>
  <c r="K38" i="1"/>
  <c r="L38" i="1"/>
  <c r="M38" i="1"/>
  <c r="N38" i="1"/>
  <c r="O38" i="1"/>
  <c r="P38" i="1"/>
  <c r="R38" i="1"/>
  <c r="S38" i="1"/>
  <c r="T38" i="1"/>
  <c r="U38" i="1"/>
  <c r="V38" i="1"/>
  <c r="W38" i="1"/>
  <c r="X38" i="1"/>
  <c r="Y38" i="1"/>
  <c r="Z38" i="1"/>
  <c r="D38" i="1"/>
  <c r="Q41" i="1"/>
  <c r="Q38" i="1" s="1"/>
  <c r="E42" i="1" l="1"/>
  <c r="F42" i="1"/>
  <c r="G42" i="1"/>
  <c r="H42" i="1"/>
  <c r="I42" i="1"/>
  <c r="J42" i="1"/>
  <c r="K42" i="1"/>
  <c r="L42" i="1"/>
  <c r="M42" i="1"/>
  <c r="N42" i="1"/>
  <c r="O42" i="1"/>
  <c r="P42" i="1"/>
  <c r="S42" i="1"/>
  <c r="T42" i="1"/>
  <c r="U42" i="1"/>
  <c r="V42" i="1"/>
  <c r="W42" i="1"/>
  <c r="X42" i="1"/>
  <c r="Y42" i="1"/>
  <c r="Z42" i="1"/>
  <c r="D42" i="1"/>
  <c r="R43" i="1"/>
  <c r="R42" i="1" s="1"/>
  <c r="Q43" i="1" l="1"/>
  <c r="Q42" i="1" s="1"/>
  <c r="D20" i="1"/>
  <c r="D30" i="1"/>
  <c r="D32" i="1"/>
  <c r="E46" i="1"/>
  <c r="F46" i="1"/>
  <c r="G46" i="1"/>
  <c r="H46" i="1"/>
  <c r="I46" i="1"/>
  <c r="J46" i="1"/>
  <c r="K46" i="1"/>
  <c r="L46" i="1"/>
  <c r="M46" i="1"/>
  <c r="N46" i="1"/>
  <c r="O46" i="1"/>
  <c r="P46" i="1"/>
  <c r="Q46" i="1"/>
  <c r="R46" i="1"/>
  <c r="S46" i="1"/>
  <c r="S15" i="1" s="1"/>
  <c r="T46" i="1"/>
  <c r="U46" i="1"/>
  <c r="V46" i="1"/>
  <c r="W46" i="1"/>
  <c r="X46" i="1"/>
  <c r="Y46" i="1"/>
  <c r="Z46" i="1"/>
  <c r="D46" i="1"/>
  <c r="E48" i="1"/>
  <c r="F48" i="1"/>
  <c r="G48" i="1"/>
  <c r="H48" i="1"/>
  <c r="I48" i="1"/>
  <c r="J48" i="1"/>
  <c r="K48" i="1"/>
  <c r="L48" i="1"/>
  <c r="M48" i="1"/>
  <c r="N48" i="1"/>
  <c r="O48" i="1"/>
  <c r="P48" i="1"/>
  <c r="Q48" i="1"/>
  <c r="R48" i="1"/>
  <c r="S48" i="1"/>
  <c r="T48" i="1"/>
  <c r="U48" i="1"/>
  <c r="V48" i="1"/>
  <c r="W48" i="1"/>
  <c r="X48" i="1"/>
  <c r="Y48" i="1"/>
  <c r="Z48" i="1"/>
  <c r="D48" i="1"/>
  <c r="K15" i="1" l="1"/>
  <c r="M15" i="1"/>
  <c r="E15" i="1"/>
  <c r="X15" i="1"/>
  <c r="T15" i="1"/>
  <c r="L15" i="1"/>
  <c r="H15" i="1"/>
  <c r="O15" i="1"/>
  <c r="G15" i="1"/>
  <c r="Z15" i="1"/>
  <c r="V15" i="1"/>
  <c r="N15" i="1"/>
  <c r="J15" i="1"/>
  <c r="F15" i="1"/>
  <c r="W15" i="1"/>
  <c r="U15" i="1"/>
  <c r="I15" i="1"/>
  <c r="D15" i="1"/>
  <c r="Y15" i="1"/>
  <c r="P21" i="1"/>
  <c r="P20" i="1" s="1"/>
  <c r="P15" i="1" s="1"/>
  <c r="AD15" i="1" l="1"/>
  <c r="R21" i="1"/>
  <c r="R20" i="1" s="1"/>
  <c r="R15" i="1" s="1"/>
  <c r="AE15" i="1" l="1"/>
  <c r="AD20" i="1"/>
  <c r="AD17" i="1"/>
  <c r="Q21" i="1"/>
  <c r="Q20" i="1" s="1"/>
  <c r="Q15" i="1" s="1"/>
</calcChain>
</file>

<file path=xl/sharedStrings.xml><?xml version="1.0" encoding="utf-8"?>
<sst xmlns="http://schemas.openxmlformats.org/spreadsheetml/2006/main" count="735" uniqueCount="535">
  <si>
    <t>Tỉnh Điện Biên</t>
  </si>
  <si>
    <t>BIỂU SỐ 03</t>
  </si>
  <si>
    <t>ĐIỀU CHỈNH KẾ HOẠCH VỐN CÂN ĐỐI NGÂN SÁCH ĐỊA PHƯƠNG GIAI ĐOẠN 2016-2020 VÀ NĂM 2020</t>
  </si>
  <si>
    <t>STT</t>
  </si>
  <si>
    <t>Danh mục dự án</t>
  </si>
  <si>
    <t>Quyết định đầu tư ban đầu hoặc QĐ đầu tư điều chỉnh đã được cấp thẩm quyền phê duyệt</t>
  </si>
  <si>
    <t>Kế hoạch trung hạn giai đoạn 2016-2020 đã phê duyệt (Vốn NSĐP)</t>
  </si>
  <si>
    <t>Vốn đã thanh toán từ khởi công đến hết năm 2019</t>
  </si>
  <si>
    <t>Kế hoạch trung hạn đã giao đến hết năm 2019</t>
  </si>
  <si>
    <t>Kế hoạch 2020</t>
  </si>
  <si>
    <t>Giải ngân từ 01/01/2020 đến 30/5/2020</t>
  </si>
  <si>
    <t>Điều chỉnh KH vốn giai đoạn 2016-2020</t>
  </si>
  <si>
    <t>Kế hoạch giai đoạn 2016-2020 sau khi điều chỉnh</t>
  </si>
  <si>
    <t>Điều chỉnh KH vốn năm 2020</t>
  </si>
  <si>
    <t>Kế hoạch 2020 sau khi điều chỉnh</t>
  </si>
  <si>
    <t>Ghi chú</t>
  </si>
  <si>
    <t>Số quyết định; ngày, tháng, năm ban hành</t>
  </si>
  <si>
    <t xml:space="preserve">TMĐT </t>
  </si>
  <si>
    <t>Tổng số</t>
  </si>
  <si>
    <t xml:space="preserve">Trong đó: NSĐP </t>
  </si>
  <si>
    <t>Tổng số (tất cả các nguồn vốn)</t>
  </si>
  <si>
    <t>Trong đó: vốn NSĐP</t>
  </si>
  <si>
    <t>Tăng (+)</t>
  </si>
  <si>
    <t>Giảm (-)</t>
  </si>
  <si>
    <t>Trong đó:</t>
  </si>
  <si>
    <t>Thu hồi các khoản ứng trước NSĐP</t>
  </si>
  <si>
    <t>Thanh toán nợ XDCB</t>
  </si>
  <si>
    <t>A</t>
  </si>
  <si>
    <t xml:space="preserve"> Tổng nguồn</t>
  </si>
  <si>
    <t>I</t>
  </si>
  <si>
    <t>Huyện Tuần Giáo</t>
  </si>
  <si>
    <t>Trường THCS xã Chiềng Đông huyện Tuần Giáo</t>
  </si>
  <si>
    <t>1493/QĐ-UB
29/11/2016</t>
  </si>
  <si>
    <t>Trụ sở xã Phình Sáng huyện Tuần Giáo</t>
  </si>
  <si>
    <t>1457/QĐ-UBND 17/11/2016</t>
  </si>
  <si>
    <t xml:space="preserve"> Trụ sở xã Tênh Phông huyện Tuần Giáo</t>
  </si>
  <si>
    <t>1456/QĐ-UBND 17/11/2016</t>
  </si>
  <si>
    <t>Trường THCS xã Quài Cang, huyện Tuần Giáo</t>
  </si>
  <si>
    <t>984/QĐ-UBND 30/10/2018</t>
  </si>
  <si>
    <t>Trường mầm non thị trấn Tuần Giáo</t>
  </si>
  <si>
    <t>983/QĐ-UBND 30/10/2018</t>
  </si>
  <si>
    <t>Trường mầm non Mùn Chung xã Mùn Chung</t>
  </si>
  <si>
    <t>985/QĐ-UBND 30/10/2018</t>
  </si>
  <si>
    <t>II</t>
  </si>
  <si>
    <t xml:space="preserve">Huyện Điện Biên Đông </t>
  </si>
  <si>
    <t>Đường Mường Luân - Co Kham - Na Hát - Páo Sinh</t>
  </si>
  <si>
    <t>853/QĐ-UBND ngày 20/9/2017</t>
  </si>
  <si>
    <t>III</t>
  </si>
  <si>
    <t>Huyện Mường Nhé</t>
  </si>
  <si>
    <t>Cầu treo bản Mường Nhé, xã Mường Nhé</t>
  </si>
  <si>
    <t> 921/QĐ-UBND
21/07/2016</t>
  </si>
  <si>
    <t>IV</t>
  </si>
  <si>
    <t xml:space="preserve">Huyện Mường Chà </t>
  </si>
  <si>
    <t>Đường Hừa Ngài - Pa Ham</t>
  </si>
  <si>
    <t>989 - 31/10/2012; 1369 - 09/12/2015</t>
  </si>
  <si>
    <t>Bãi xử lý rác thải huyện</t>
  </si>
  <si>
    <t>998/QĐ-UBND ngày 30/10/2018</t>
  </si>
  <si>
    <t>Trường Mầm non Na Sang</t>
  </si>
  <si>
    <t>661/QĐ-UBND ngày 09/8/2018</t>
  </si>
  <si>
    <t>Nâng cấp, sửa chữa đường giao thông Ma Thì Hồ - Nậm Chua, huyện Mường Chà</t>
  </si>
  <si>
    <t>1000/QĐ-UBND ngày 17/10/2019</t>
  </si>
  <si>
    <t xml:space="preserve"> Trụ sở làm việc Ban CHQS xã - Công an xã (3 xã) huyện Mường Chà  (mỗi xã 1.300 triệu đồng)</t>
  </si>
  <si>
    <t>699/QĐ-UBND ngày 21/8/2018</t>
  </si>
  <si>
    <t>V</t>
  </si>
  <si>
    <t>Huyện Tủa Chùa</t>
  </si>
  <si>
    <t xml:space="preserve"> Truờng Mầm non, THCS xã Sín chải (gđ I-gđII)</t>
  </si>
  <si>
    <t>848, ngày 19/9/2012</t>
  </si>
  <si>
    <t>Dự án bố trí ổn định dân cư vùng thiên tai bản Hột, xã Mường Đun, huyện Tủa Chùa.</t>
  </si>
  <si>
    <t>VI</t>
  </si>
  <si>
    <t xml:space="preserve"> Hỗ trợ Dự án trọng điểm </t>
  </si>
  <si>
    <t>Thủy lợi Nậm Pố xã Nà Hỳ, huyện Mường Nhé</t>
  </si>
  <si>
    <t>877/QĐ-UBND ngày 17/9/2019</t>
  </si>
  <si>
    <t>VII</t>
  </si>
  <si>
    <t xml:space="preserve"> Hỗ trợ dân tộc đặc biệt khó khăn (Dân tộc Cống) tỉnh ĐB (QĐ 1672/QĐ-TTg)</t>
  </si>
  <si>
    <t>San nền giao thông, thoát nước bản Lả Chà - Lả Chà A</t>
  </si>
  <si>
    <t>1071/QĐ-UBND ngày 29/10/2019</t>
  </si>
  <si>
    <t>Thủy lợi bản Lả Chà</t>
  </si>
  <si>
    <t>687/QĐ-UBND ngày 16/7/2019</t>
  </si>
  <si>
    <t>VIII</t>
  </si>
  <si>
    <t>Bố trí chuẩn bị đầu tư</t>
  </si>
  <si>
    <t>Xây mới trụ sở UBND xã Pá Khoang</t>
  </si>
  <si>
    <t>Cải tạo, nâng cấp trường Tiểu học số 1 xã Pá Khoang</t>
  </si>
  <si>
    <t>Cải tạo, nâng cấp trường Tiểu học Hoàng Văn Nô</t>
  </si>
  <si>
    <t>Cải tạo, nâng cấp nhà lớp học trường mầm non Thanh Bình</t>
  </si>
  <si>
    <t>Nâng cấp đường Tây Lòng Chảo huyện Điện Biên</t>
  </si>
  <si>
    <t>Đường nội thị tổ 4 - tổ 5 thị trấn Điện Biên Đông</t>
  </si>
  <si>
    <t>Đường nội thị tổ 2 - tổ 5 thị trấn Điện Biên Đông</t>
  </si>
  <si>
    <t>NC SC đường nội thị, thảm BT nhựa 1 số trục đường nội thị thị trấn ĐBĐ</t>
  </si>
  <si>
    <t>Nâng cấp trường PTDTBT THCS Leng Su Sìn xã Leng Su Sìn</t>
  </si>
  <si>
    <t>Trụ sở xã Huổi Mí</t>
  </si>
  <si>
    <t>Trụ sở xã Pa Ham</t>
  </si>
  <si>
    <t>Trường tiểu học trung tâm huyện Nậm Pồ</t>
  </si>
  <si>
    <t>Trường Trung học cơ sở huyện Nậm Pồ</t>
  </si>
  <si>
    <t>Kè chống sạt doanh trại dBB1/ Bộ CHQS tỉnh Điện Biên</t>
  </si>
  <si>
    <t>Xây dựng trụ sở Trung Tâm Kỹ Thuật Tiêu chuẩn Đo lường Chất lượng</t>
  </si>
  <si>
    <t>Sửa chữa TTYT huyện Tuần Giáo</t>
  </si>
  <si>
    <t>Sửa chữa TTYT huyện Tủa Chùa</t>
  </si>
  <si>
    <t>Nâng cấp, sửa chữa trạm y tế xã Nà Bủng huyện Nậm Pồ</t>
  </si>
  <si>
    <t>Nâng cấp, sửa chữa trạm y tế xã Quảng Lâm huyện Mường Nhé</t>
  </si>
  <si>
    <t>Đầu tư trang thiết bị Trung tâm kiểm định chất lượng xây dựng tỉnh Điện Biên</t>
  </si>
  <si>
    <t>Xây dựng trụ sở làm việc kết hợp trung tâm kỹ thuật sản xuất chương trình phát thanh, truyền hình</t>
  </si>
  <si>
    <t>Huyện Nậm Pồ</t>
  </si>
  <si>
    <t>Đường dân sinh Vàng Đán Dạo - Huổi Dạo xã Vàng Đán</t>
  </si>
  <si>
    <t>1373/QĐ-UBND 28/10/2016</t>
  </si>
  <si>
    <t>Kè chống sạt lở đất, đá</t>
  </si>
  <si>
    <t>-</t>
  </si>
  <si>
    <t>667/UBND ngày 09/7/2019</t>
  </si>
  <si>
    <t>Đường dạo leo núi khu du lịch Pa Khoang</t>
  </si>
  <si>
    <t>301/QĐ-UBND 06/4/2011; 545/QĐ-UBND 05/7/2018; 568/QĐ-UBND 16/6/2020</t>
  </si>
  <si>
    <t>Quốc Lộ 279 (Trạm khí tượng) đi trung tâm Pú Tửu xã Thanh Xương</t>
  </si>
  <si>
    <t>Kè và đường giao thông tổ dân phố 1 phường Mường Thanh, thành phố Điện Biên Phủ</t>
  </si>
  <si>
    <t>Kè bảo vệ khu dân cư, đất sản xuất và công trình công cộng suối Nậm Cọ, huyện Điện Biên</t>
  </si>
  <si>
    <t>Hệ thống kênh nội đồng công trình hồ Nậm Ngám - Pú Nhi, huyện Điện Biên Đông</t>
  </si>
  <si>
    <t>Kè chống sạt lở suối Huổi Luông, thôn bản Hột, xã Mường Đun, huyện Tủa Chùa</t>
  </si>
  <si>
    <t>PNN đề xuất</t>
  </si>
  <si>
    <t>Đường từ bản Hồng Lực đến trung tâm xã Mường Khong, huyện Tuần Giáo</t>
  </si>
  <si>
    <t>IX</t>
  </si>
  <si>
    <t>X</t>
  </si>
  <si>
    <t>Nguồn vốn Xổ số kiến thiết</t>
  </si>
  <si>
    <t>XI</t>
  </si>
  <si>
    <t>Trường THPT huyện Nậm Pồ</t>
  </si>
  <si>
    <t>951/QĐ-UBND 18/10/2017</t>
  </si>
  <si>
    <t>Trường Mầm non An Bình, xã Mường Mùn</t>
  </si>
  <si>
    <t>982/QĐ-UBND 30/10/2018</t>
  </si>
  <si>
    <t>Trường Mầm non xã Lao Xả Phình</t>
  </si>
  <si>
    <t>993/QĐ-UBND 30/10/2018</t>
  </si>
  <si>
    <t>XII</t>
  </si>
  <si>
    <t>BIỂU SỐ 01</t>
  </si>
  <si>
    <t xml:space="preserve"> Tổng số</t>
  </si>
  <si>
    <t>ĐIỀU CHỈNH KẾ HOẠCH VỐN CHƯƠNG TRÌNH MTQG 30A GIAI ĐOẠN 2016-2020 VÀ NĂM 2020</t>
  </si>
  <si>
    <t>Kế hoạch trung hạn giai đoạn 2016-2020 đã phê duyệt (Vốn CT30a)</t>
  </si>
  <si>
    <t>Trong đó: CTMTQG 30a</t>
  </si>
  <si>
    <t>Dự án Di chuyển tạm thời khu trung tâm xã Tìa Dình, huyện Điện Biên Đông</t>
  </si>
  <si>
    <t xml:space="preserve"> - Sửa chữa, nâng cấp đường Trụ Sở xã mới - Bản Chua Ta B</t>
  </si>
  <si>
    <t xml:space="preserve"> - Sửa chữa, nâng cấp đường Háng Lìa, Tìa Dình</t>
  </si>
  <si>
    <t xml:space="preserve"> Đường Km45 (Na pheo- Si Pa Phìn) đi Nà Hỳ</t>
  </si>
  <si>
    <t>936a/QĐ-UBND 20/9/2011; 1099/QĐ-UBND ngày 29/10/2015</t>
  </si>
  <si>
    <t>Vốn NSĐP gđ 16-20 giao 69 tỷ đồng</t>
  </si>
  <si>
    <t>Thời gian KC-HT</t>
  </si>
  <si>
    <t>Kế hoạch trung hạn giai đoạn 2016-2020 đã phê duyệt</t>
  </si>
  <si>
    <t>Kế hoạch giai đoạn 2016-2020</t>
  </si>
  <si>
    <t>Điều chỉnh kế hoạch trung hạn giai đoạn 2016-2020</t>
  </si>
  <si>
    <t>Kế hoạch trung hạn giai đoạn 2016-2020 sau khi điều chỉnh</t>
  </si>
  <si>
    <t>Trong đó: NSTW</t>
  </si>
  <si>
    <t>Trong đó: vốn NSTW</t>
  </si>
  <si>
    <t>Huyện Mường Chà</t>
  </si>
  <si>
    <t>I.1.</t>
  </si>
  <si>
    <t>Chương trình Nông thôn mới</t>
  </si>
  <si>
    <t>Đường BT ngõ, xóm bản Huổi Chua xã Ma Thì Hồ</t>
  </si>
  <si>
    <t>Nhà văn hóa xã Sa Lông</t>
  </si>
  <si>
    <t>Đường BT ngõ, xóm cụm 2 bản Huổi Xuân xã Na Sang</t>
  </si>
  <si>
    <t>Đường BT ngõ, xóm bản Long Tạo xã Huổi Mí</t>
  </si>
  <si>
    <t>Đường BT bản San Súi xã Hừa Ngài</t>
  </si>
  <si>
    <t>Đường BT ngõ, xóm bản Ma Thì Hồ 2 xã Ma Thì Hồ</t>
  </si>
  <si>
    <t>Nhà văn hóa xã Hừa Ngài</t>
  </si>
  <si>
    <t>Đường bê tông ngõ xóm bản Ma Lù Thàng</t>
  </si>
  <si>
    <t>Đường trục chính bản Nậm Chua</t>
  </si>
  <si>
    <t>Đường BT ngõ, xóm bản Hô Cút xã Nậm Nèn</t>
  </si>
  <si>
    <t>Đường BT ngõ, xóm bản Thèn Pả xã Sa Lông</t>
  </si>
  <si>
    <t>Đường BT ngõ, xóm nhóm 3 bản Sa Lông 2 xã Sa Lông</t>
  </si>
  <si>
    <t>Đường BT ngõ, xóm cụm Pu Ca bản Huổi Xuân xã Na Sang</t>
  </si>
  <si>
    <t>Rãnh thoát nước đường BT bản Trung Ghênh, xã Sá Tổng</t>
  </si>
  <si>
    <t>Nước sinh hoạt trung tâm xã Ma Thì Hồ</t>
  </si>
  <si>
    <t>Nhà văn hóa bản Púng Giắt II, xã Mường Mươn</t>
  </si>
  <si>
    <t>I.2.</t>
  </si>
  <si>
    <t>Chương trình 135</t>
  </si>
  <si>
    <t>Thủy lợi bản Huổi Đáp xã Pa Ham</t>
  </si>
  <si>
    <t>Thủy lợi Na Lúm bản Phiêng Ban, bản Mới, xã Mường Tùng</t>
  </si>
  <si>
    <t>Thủy lợi bản Đề Dê xã Sá Tổng</t>
  </si>
  <si>
    <t>Đường giao thông bản Hin 1 – Huổi Loóng, xã Na Sang (Dự phòng 10%)</t>
  </si>
  <si>
    <t>a)</t>
  </si>
  <si>
    <t>Điều chỉnh giảm 16 dự án</t>
  </si>
  <si>
    <t>Đường QL6 - bản Lúm - bản Hốc</t>
  </si>
  <si>
    <t>2018-2020</t>
  </si>
  <si>
    <t>329/QĐ-UBND ngày 31/10/2018</t>
  </si>
  <si>
    <t>Đường từ bản Nà Sáy 1 đến Pa Cá, xã Nà Sáy</t>
  </si>
  <si>
    <t>2019-2020</t>
  </si>
  <si>
    <t>146/QĐ-UBND ngày 31/10/2019</t>
  </si>
  <si>
    <t>Đường từ TT xã Pú Nhung - bản Phiêng Pi</t>
  </si>
  <si>
    <t>147/QĐ-UBND ngày 31/10/2019</t>
  </si>
  <si>
    <t>Đường QL6 - bản Co Sản, xã Mùn Chung</t>
  </si>
  <si>
    <t>151/QĐ-UBND ngày 31/10/2019</t>
  </si>
  <si>
    <t>Nhà văn hóa xã Nà Tòng</t>
  </si>
  <si>
    <t>2018-2019</t>
  </si>
  <si>
    <t>82/QĐ-UBND; ngày 30/10/2018</t>
  </si>
  <si>
    <t>Nhà văn hóa xã Tênh Phông</t>
  </si>
  <si>
    <t>05/QĐ-UBND; ngày 30/10/2018</t>
  </si>
  <si>
    <t>Nhà văn hoá xã Mường Mùn</t>
  </si>
  <si>
    <t>98/QĐ-UBND; ngày 30/10/2019</t>
  </si>
  <si>
    <t>Nhà văn hoá: Bản Huổi Lốt; bản Mường 1 + 2 + 3 (2 nhà)</t>
  </si>
  <si>
    <t>95/QĐ-UBND; ngày 30/10/2019</t>
  </si>
  <si>
    <t>Nhà văn hóa xã Quài Nưa</t>
  </si>
  <si>
    <t>73/QĐ-UBND; ngày 26/10/2018</t>
  </si>
  <si>
    <t>BT mặt đường, Kè chắn đất đường từ QL279 đi bản Hới (địa phận bản Ban, bản Hới), xã Quài Tở</t>
  </si>
  <si>
    <t>48a/QĐ-UBND; ngày 25/10/2018</t>
  </si>
  <si>
    <t>Đường BT nội bản Chứn xã Mường Thín</t>
  </si>
  <si>
    <t>227/QĐ-UBND; ngày 16/11/2018</t>
  </si>
  <si>
    <t>Đường  giao thông từ bản Sáng đến bản Ten Cá xã Quài Cang</t>
  </si>
  <si>
    <t>02/QĐ-UBND; ngày 30/10/2018</t>
  </si>
  <si>
    <t>Nhà văn hóa xã Quài Cang</t>
  </si>
  <si>
    <t>52a/QĐ-UBND; ngày 30/10/2018</t>
  </si>
  <si>
    <t>Đường QL 279 - bản Cộng</t>
  </si>
  <si>
    <t>284b/QĐ-UBND; ngày 30/10/2018</t>
  </si>
  <si>
    <t>Nhà văn hóa xã Mường Khong</t>
  </si>
  <si>
    <t>152/QĐ-UBND; ngày 30/10/2018</t>
  </si>
  <si>
    <t>Đường BT nội bản Noong Luông</t>
  </si>
  <si>
    <t>204a/QĐ-UBND; ngày 30/10/2018</t>
  </si>
  <si>
    <t>b)</t>
  </si>
  <si>
    <t>Điều chỉnh tăng 4 dự án</t>
  </si>
  <si>
    <t>Đường từ bản Khua Trá và bản Phiêng Hoa xã Phình Sáng</t>
  </si>
  <si>
    <t>149/QĐ-UBND ngày 31/10/2019</t>
  </si>
  <si>
    <t>Đường từ KM5+75m (Lối rẽ đi thủy điện Long Tạo) đến bản Hua Mức 1 xã Pú Xi</t>
  </si>
  <si>
    <t>148/QĐ-UBND ngày 31/10/2019</t>
  </si>
  <si>
    <t>3</t>
  </si>
  <si>
    <t>Đường QL6 - bản Kệt xã Quài Cang</t>
  </si>
  <si>
    <t>1088/QĐ-UBND ngày 29/10/2019</t>
  </si>
  <si>
    <t>4</t>
  </si>
  <si>
    <t>Trường THCS xã Chiềng Đông, huyện Tuần Giáo</t>
  </si>
  <si>
    <t>2016-2020</t>
  </si>
  <si>
    <t>1493/QĐ-UBND ngày 29/11/2016</t>
  </si>
  <si>
    <t>Thu hồi các khoản ứng trước</t>
  </si>
  <si>
    <t>II.1.</t>
  </si>
  <si>
    <t>Đơn vị tính: Triệu đồng</t>
  </si>
  <si>
    <t>ĐIỀU CHỈNH KẾ HOẠCH VỐN CHƯƠNG TRÌNH MTQG NÔNG THÔN MỚI VÀ CHƯƠNG TRÌNH 135 GIAI ĐOẠN 2016-2020</t>
  </si>
  <si>
    <t>Dự án Sửa chữa, nâng cấp đường Trụ Sở xã mới - Bản Chua Ta B, xã Tìa Dình, Huyện ĐBĐ</t>
  </si>
  <si>
    <t>Dự án Sửa chữa, nâng cấp đường Háng Lìa, Tìa Dình, huyện ĐBĐ</t>
  </si>
  <si>
    <t>Huyện Điện Biên</t>
  </si>
  <si>
    <t>Trường mầm non thị trấn huyện Điện Biên</t>
  </si>
  <si>
    <t>984 - 27/10/2017</t>
  </si>
  <si>
    <t>Trụ sở làm việc Ban CHQS xã - Công an xã ( 03 xã: Mường Phăng, Mường Pồn, Mường Nhà), huyện Điện Biên</t>
  </si>
  <si>
    <t>1010/QĐ-UBND ngày 30/10/2018</t>
  </si>
  <si>
    <t>Đường QL279 - đi bản Nà Pen 1, 2,3 xã Nà Nhạn, huyện Điện Biên</t>
  </si>
  <si>
    <t>1183 - 23/9/2016</t>
  </si>
  <si>
    <t>Phương án bố trí dân cư vùng có nguy cơ sạt lở, lũ quét, ĐBKK các bản Suối Lư I, Suối Lư II, Suối Lư III, đến định cư tại khu vực Huổi Po, xã Keo Lôm, huyện Điện Biên Đông</t>
  </si>
  <si>
    <t>151/QĐ-UBND 14/02/2015; Số 53/QĐ-UBND ngày 26/6/2017</t>
  </si>
  <si>
    <t>Kè chống sạt lở khu dân cư, đất sản xuất xã Búng Lao, huyện Mường Ảng</t>
  </si>
  <si>
    <t>Kè bảo vệ khu dân cư và công trình hạ tầng kỹ thuật suối Tin Tốc thị trấn Mường Ảng (giai đoạn II)</t>
  </si>
  <si>
    <t>Sửa chữa TTYT huyện Mường Chà</t>
  </si>
  <si>
    <t>Đầu tư thiết bị Trung tâm kỹ thuật tiêu chuẩn đo luờng chất luợng</t>
  </si>
  <si>
    <t xml:space="preserve">Đầu tư thiết bị nâng cao năng lực Chi cục Tiêu chuẩn Đo lường Chất lượng Điện Biên </t>
  </si>
  <si>
    <t xml:space="preserve"> Nhà bếp, ăn và các hạng mục phụ trợ Trường Cao đẳng nghề Điện Biên </t>
  </si>
  <si>
    <t>Trường Tiểu học xã Pa Thơm</t>
  </si>
  <si>
    <t>Trụ sở xã Nậm Nhừ, huyện Nậm Pồ</t>
  </si>
  <si>
    <t>Trụ sở xã Nậm Chua, huyện Nậm Pồ</t>
  </si>
  <si>
    <t>PCN đề xuất</t>
  </si>
  <si>
    <t>2</t>
  </si>
  <si>
    <t xml:space="preserve">Chưa có mặt bằng xây dựng, do TTâm xã di chuyển địa điểm mới. </t>
  </si>
  <si>
    <t>III.1.</t>
  </si>
  <si>
    <t>1</t>
  </si>
  <si>
    <t>Đường giao thông nội bản Đội 14, xã Thanh Xương</t>
  </si>
  <si>
    <t>124a/QĐ-UBND, ngày 31/10/2019</t>
  </si>
  <si>
    <t>III.2.</t>
  </si>
  <si>
    <t>Điều chỉnh tổng vốn giao cho các dự án trong tổng mức vốn giao giai đoạn 2016-2020</t>
  </si>
  <si>
    <t xml:space="preserve">Điều chỉnh giảm vốn 77 dự án </t>
  </si>
  <si>
    <t>Nâng cấp đường giao thông nội đồng các đội xã Thanh Luông</t>
  </si>
  <si>
    <t>QĐ số 21/QĐ-UBND ngày 30/10/2018</t>
  </si>
  <si>
    <t>Đường trục, ngõ xóm đội 7+14, xã Thanh Hưng, huyện Điện Biên</t>
  </si>
  <si>
    <t>Đường giao thông nông thôn - Tuyến 1 từ nhà ông Võ thôn Duyên Long đến nhà ông Cấn thôn Púng Khẩu - Tuyến 2 từ nhà ông Tiến đến nhà ông Thơ thôn Púng Khẩu xã Noong Hẹt</t>
  </si>
  <si>
    <t>QĐ số 84b/QĐ-UBND ngày 30/10/2018</t>
  </si>
  <si>
    <t>Đường liên thôn, bản Bản Chiềng An , thôn Đồi Cao, Hồng Khoong 1, 2; Bản Noong Ứng, bản Mới xã Thanh An</t>
  </si>
  <si>
    <t>QĐ số 118/QĐ-UBND ngày 04/12/2018</t>
  </si>
  <si>
    <t>5</t>
  </si>
  <si>
    <t>Đường dân sinh bản Na Thìn xã Pom Lót</t>
  </si>
  <si>
    <t>QĐ số 88/QĐ-UBND ngày 31/10/2018</t>
  </si>
  <si>
    <t>6</t>
  </si>
  <si>
    <t>Nâng cấp tuyến đường bản Na Phay xã Mường Nhà</t>
  </si>
  <si>
    <t>QĐ số 116a/QĐ-UBND ngày 30/10/2018</t>
  </si>
  <si>
    <t>7</t>
  </si>
  <si>
    <t>Đường giao thông liên thôn đội 18 xã Noong Luống</t>
  </si>
  <si>
    <t>QĐ số 72a/QĐ-UBND, ngày 31/10/2018</t>
  </si>
  <si>
    <t>8</t>
  </si>
  <si>
    <t>Kênh thủy lợi bản Na Đốm, Co Ké xã Thanh Nưa</t>
  </si>
  <si>
    <t>QĐ số 77/QĐ-UBND ngày 30/11/2018</t>
  </si>
  <si>
    <t>9</t>
  </si>
  <si>
    <t>Đường giao thông nội bản Lán Yên xã Nà Tấu</t>
  </si>
  <si>
    <t>QĐ số 100a/QĐ-UBND ngày 05/11/2018</t>
  </si>
  <si>
    <t>10</t>
  </si>
  <si>
    <t>Phai bản Co Luống xã Mường Phăng</t>
  </si>
  <si>
    <t>QĐ số 44b/QĐ-UBND ngày 31/10/2018</t>
  </si>
  <si>
    <t>11</t>
  </si>
  <si>
    <t>Đường giao thông bản Na Tông 2 xã Na Tông</t>
  </si>
  <si>
    <t>QĐ số 115a/QĐ-UBND ngày 01/11/2018</t>
  </si>
  <si>
    <t>12</t>
  </si>
  <si>
    <t>Đường bê tông hóa liên bản Na Há 1, Na Há 2 xã Phu Luông</t>
  </si>
  <si>
    <t>QĐ số 83a/QĐ-UBND ngày 30/10/2018</t>
  </si>
  <si>
    <t>13</t>
  </si>
  <si>
    <t>Đường giao thông ngõ xóm bản Na Ư xã Na Ư</t>
  </si>
  <si>
    <t>QĐ số 87a/QĐ-UBND ngày 31/10/2018</t>
  </si>
  <si>
    <t>14</t>
  </si>
  <si>
    <t>Đường giao thông nội bản Lọong Sọt xã Hẹ Muông</t>
  </si>
  <si>
    <t>QĐ số 09/QĐ-UBND ngày 30/10/2018</t>
  </si>
  <si>
    <t>15</t>
  </si>
  <si>
    <t>Đường vào bản Nghịu 1 + 2 xã Pá Khoang</t>
  </si>
  <si>
    <t>QĐ số 88b/QĐ-UBND ngày 31/10/2018</t>
  </si>
  <si>
    <t>16</t>
  </si>
  <si>
    <t>Thủy lợi Na Phát bản Xôm xã Pá Khoang</t>
  </si>
  <si>
    <t>QĐ số 88/QĐ-UBND ngày 30/10/2018</t>
  </si>
  <si>
    <t>17</t>
  </si>
  <si>
    <t>Nối tiếp công trình tuyến đường liên thôn đội 4-đội 5 xã Thanh Yên, (Từ  nhà ruộng nhà ông Đinh Văn Thìn đội 4a đến đường trục xã thuộc đội 4a) xã Thanh Yên</t>
  </si>
  <si>
    <t>QĐ số 95/QĐ-UBND ngày 30/10/2018</t>
  </si>
  <si>
    <t>18</t>
  </si>
  <si>
    <t>Nhà đa năng xã Thanh Yên</t>
  </si>
  <si>
    <t>QĐ số 95a/QĐ-UBND ngày 30/10/2018</t>
  </si>
  <si>
    <t>19</t>
  </si>
  <si>
    <t>Thủy lợi Co Chạy 1, xã Mường Pồn</t>
  </si>
  <si>
    <t>QĐ số 89b/QĐ-UBND ngày 08/11/2018</t>
  </si>
  <si>
    <t>20</t>
  </si>
  <si>
    <t>Sân vận động xã Núa Ngam</t>
  </si>
  <si>
    <t>QĐ số 160/QĐ-UBND ngày 30/10/2018</t>
  </si>
  <si>
    <t>21</t>
  </si>
  <si>
    <t>Đường giao thông  Đội 13 xã Thanh Xương</t>
  </si>
  <si>
    <t>123b/QĐ-UBND ngày 31/10/2019</t>
  </si>
  <si>
    <t>22</t>
  </si>
  <si>
    <t xml:space="preserve"> Kiên cố hóa kênh cấp 3 đội C9B xã Thanh Xương</t>
  </si>
  <si>
    <t>123a/QĐ-UBND ngày 31/10/2019</t>
  </si>
  <si>
    <t>23</t>
  </si>
  <si>
    <t>Đường trục, ngõ xóm đội 9+10+18, xã Thanh Hưng, huyện Điện Biên</t>
  </si>
  <si>
    <t>24</t>
  </si>
  <si>
    <t>Đường trục bản Na Khếnh đội 16, đường trục ngõ xóm đội 13, xã Thanh Hưng</t>
  </si>
  <si>
    <t>25</t>
  </si>
  <si>
    <t>Nhà văn hóa xã Thanh Hưng</t>
  </si>
  <si>
    <t>105a/QĐ-UBND ngày 31/10/2019</t>
  </si>
  <si>
    <t>26</t>
  </si>
  <si>
    <t>Phai Na Ten Mường Pồn 1, xã Mường Pồn</t>
  </si>
  <si>
    <t>107/QĐ-UBND ngày 31/10/2019</t>
  </si>
  <si>
    <t>27</t>
  </si>
  <si>
    <t>Đường giao thông bản Huổi Púng xã Thanh An</t>
  </si>
  <si>
    <t>101d/QĐ-UBND ngày 31/10/2019</t>
  </si>
  <si>
    <t>28</t>
  </si>
  <si>
    <t xml:space="preserve">Đường liên thôn Pom Mỏ Thái - Na Khưa  xã Thanh Chăn </t>
  </si>
  <si>
    <t>130b/QĐ-UBND ngày 31/10/2019</t>
  </si>
  <si>
    <t>29</t>
  </si>
  <si>
    <t>Kiên cố hóa kênh cấp III từ Thủy Điện ông Hiệp đội 11- đội 12 co Mỵ xã Thanh Chăn</t>
  </si>
  <si>
    <t>130a/QĐ-UBND ngày 31/10/2019</t>
  </si>
  <si>
    <t>30</t>
  </si>
  <si>
    <t>Đường giao thông bản Tâu xã Hua Thanh</t>
  </si>
  <si>
    <t>120a/QĐ-UBND ngày 31/10/2019</t>
  </si>
  <si>
    <t>31</t>
  </si>
  <si>
    <t>Thủy lợi bản Co Pục xã Hua Thanh</t>
  </si>
  <si>
    <t>120a/QĐ-UBND ngày 30/10/2019</t>
  </si>
  <si>
    <t>32</t>
  </si>
  <si>
    <t>Đường giao thông bản Ban, bản Lọng Dốm, Chiềng Xôm xã Sam Mứn</t>
  </si>
  <si>
    <t>154b/QĐ-UBND ngày 31/10/2019</t>
  </si>
  <si>
    <t>33</t>
  </si>
  <si>
    <t xml:space="preserve"> Đường giao thông bản Yên Cang 1, Yên Bình, Cang 1, Cang 2 xã Sam Mứn</t>
  </si>
  <si>
    <t>154a/QĐ-UBND ngày 31/10/2019</t>
  </si>
  <si>
    <t>34</t>
  </si>
  <si>
    <t>Kênh mương khu trung tâm xã, bản Na Có, bản Pá Nậm xã Pom Lót</t>
  </si>
  <si>
    <t>05/QĐ-UBND ngày 31/10/2019</t>
  </si>
  <si>
    <t>35</t>
  </si>
  <si>
    <t>Đường dân sinh bản Na Có xã Pom Lót</t>
  </si>
  <si>
    <t>08/QĐ-UBND ngày 31/10/2019</t>
  </si>
  <si>
    <t>36</t>
  </si>
  <si>
    <t xml:space="preserve"> Nâng cấp tuyến đường từ hồ lên bản Phì Cao xã Mường Nhà</t>
  </si>
  <si>
    <t>199a/QĐ-UBND ngày 31/10/2019</t>
  </si>
  <si>
    <t>37</t>
  </si>
  <si>
    <t>Đường giao thông liên thôn đội 19 xã Noong Luống</t>
  </si>
  <si>
    <t>67a/QĐ-UBND ngày 31/10/2019</t>
  </si>
  <si>
    <t>38</t>
  </si>
  <si>
    <t>Đường giao thông liên thôn đội 12 xã Noong Luống</t>
  </si>
  <si>
    <t>39</t>
  </si>
  <si>
    <t>Đường nội đồng bản Na Sang 2 xã Núa Ngam</t>
  </si>
  <si>
    <t>140a/QĐ-UBND ngày 30/10/2019</t>
  </si>
  <si>
    <t>40</t>
  </si>
  <si>
    <t>Thủy lợi Na Ten Bản Xôm xã Nà Tấu</t>
  </si>
  <si>
    <t>126b/QĐ-UBND ngày 31/10/2019</t>
  </si>
  <si>
    <t>41</t>
  </si>
  <si>
    <t>Tuyến đường bản Lọng Háy xã Mường Phăng</t>
  </si>
  <si>
    <t>78a/QĐ-UBND ngày 31/10/2019</t>
  </si>
  <si>
    <t>42</t>
  </si>
  <si>
    <t>Đường giao thông bản Sơn Tống xã Na Tông</t>
  </si>
  <si>
    <t>122/QĐ-UBND ngày 31/10/2019</t>
  </si>
  <si>
    <t>43</t>
  </si>
  <si>
    <t>Đường giao thông nội bản Kham Pọm xã Phu Luông</t>
  </si>
  <si>
    <t>117b/QĐ-UBND ngày 31/10/2019</t>
  </si>
  <si>
    <t>44</t>
  </si>
  <si>
    <t>Đường bê tông hóa liên bản Xẻ 1, bản Xẻ 2 xã Phu Luông</t>
  </si>
  <si>
    <t>117a/QĐ-UBND ngày 31/10/2019</t>
  </si>
  <si>
    <t>45</t>
  </si>
  <si>
    <t>Nâng cấp, sửa chữa kênh mương bản Pa Xa Lào xã Pa Thơm</t>
  </si>
  <si>
    <t>76/QĐ-UBND ngày 30/10/2019</t>
  </si>
  <si>
    <t>46</t>
  </si>
  <si>
    <t>Nâng cấp, sửa chữa thủy lợi bản Pa Thơm xã Pa Thơm</t>
  </si>
  <si>
    <t>62a/QĐ-UBND ngày 31/10/2019</t>
  </si>
  <si>
    <t>47</t>
  </si>
  <si>
    <t>Nước sinh hoạt bản Ca Hau xã Na Ư</t>
  </si>
  <si>
    <t>92c/QĐ-UBND ngày 31/10/2019</t>
  </si>
  <si>
    <t>48</t>
  </si>
  <si>
    <t>Đường giao thông bản Na Dôm xã Hẹ Muông</t>
  </si>
  <si>
    <t>140c/QĐ-UBND ngày 31/10/2019</t>
  </si>
  <si>
    <t>49</t>
  </si>
  <si>
    <t>Thủy lợi bản Ta Lét 1+2, bản Nọong Sọt xã Hẹ Muông</t>
  </si>
  <si>
    <t>141c/QĐ-UBND ngày 31/10/2019</t>
  </si>
  <si>
    <t>50</t>
  </si>
  <si>
    <t xml:space="preserve"> Kiên cố hóa kênh cấp 3 đội 4, đội 16 xã Thanh Yên </t>
  </si>
  <si>
    <t>85a/QĐ-UBND ngày 31/10/2019</t>
  </si>
  <si>
    <t>51</t>
  </si>
  <si>
    <t>Thủy lợi Na sản bản Xôm xã Pá Khoang</t>
  </si>
  <si>
    <t>63b/QĐ-UBND ngày 30/10/2019</t>
  </si>
  <si>
    <t>52</t>
  </si>
  <si>
    <t>Xây dựng cầu, đường giao thông bản Xôm 3 xã Pá Khoang</t>
  </si>
  <si>
    <t>63a/QĐ-UBND ngày 30/10/2019</t>
  </si>
  <si>
    <t>53</t>
  </si>
  <si>
    <t>Kiên cố hóa kênh đội 14 xã Thanh Luông</t>
  </si>
  <si>
    <t>96b/QĐ-UBND ngày 31/10/2019</t>
  </si>
  <si>
    <t>54</t>
  </si>
  <si>
    <t>Đường giao thông thôn đội 6, đội 15 xã Thanh Luông</t>
  </si>
  <si>
    <t>96d/QĐ-UBND ngày 31/10/2019</t>
  </si>
  <si>
    <t>55</t>
  </si>
  <si>
    <t>Kiên cố hóa kênh từ đầu bản Nghịu xuống C1 xã Thanh Luông</t>
  </si>
  <si>
    <t>96a/QĐ-UBND ngày 31/10/2019</t>
  </si>
  <si>
    <t>56</t>
  </si>
  <si>
    <t>Nâng cấp đường từ ngã ba nhà bà Phượng đi qua bản bánh đến C1 xã Thanh Luông</t>
  </si>
  <si>
    <t>96c/QĐ-UBND ngày 31/10/2019</t>
  </si>
  <si>
    <t>57</t>
  </si>
  <si>
    <t>Nâng cấp kênh bản Giảng, Co Ké xã Thanh Nưa</t>
  </si>
  <si>
    <t>113c/QĐ-UBND ngày 31/10/2019</t>
  </si>
  <si>
    <t>58</t>
  </si>
  <si>
    <t>Đường giao thông đội 22 xã Thanh Nưa</t>
  </si>
  <si>
    <t>113b/QĐ-UBND ngày 31/10/2019</t>
  </si>
  <si>
    <t>59</t>
  </si>
  <si>
    <t>Đường giao nội đồng xã Thanh Nưa</t>
  </si>
  <si>
    <t>60</t>
  </si>
  <si>
    <t>Kênh đội 23 bản Tông Khao xã Thanh Nưa</t>
  </si>
  <si>
    <t>113d/QĐ-UBND ngày 31/10/2019</t>
  </si>
  <si>
    <t>61</t>
  </si>
  <si>
    <t>Đường giao thông đội 26 xã Thanh Nưa</t>
  </si>
  <si>
    <t>113a/QĐ-UBND ngày 31/10/2019</t>
  </si>
  <si>
    <t>62</t>
  </si>
  <si>
    <t>Đường bê tông 03 nhánh thôn Trại Giống xã Thanh An</t>
  </si>
  <si>
    <t>101b/QĐ-UBND ngày 31/10/2019</t>
  </si>
  <si>
    <t>63</t>
  </si>
  <si>
    <t>Tuyến đường liên thôn từ đường Quốc lộ 279 đến cầu ông So bản Noong Ứng 1, 2 xã Thanh An</t>
  </si>
  <si>
    <t>101e/QĐ-UBND ngày 31/10/2019</t>
  </si>
  <si>
    <t>64</t>
  </si>
  <si>
    <t>Tuyến đường từ ngã tư bản Chiềng Chung đến cổng vào nhà ông La thôn Đông Biên 3 xã Thanh An</t>
  </si>
  <si>
    <t>101c/QĐ-UBND ngày 31/10/2019</t>
  </si>
  <si>
    <t>65</t>
  </si>
  <si>
    <t>Đường trục thôn từ bản Na Khoang (Nhà Ô. Tiến) đến bản Pha Thanh xã Mường Nhà</t>
  </si>
  <si>
    <t>3101a/QĐ-UBND ngày 31/10/2019</t>
  </si>
  <si>
    <t>66</t>
  </si>
  <si>
    <t>Đường trục thôn, bản từ bản Pa Xa Xá đến bản Xa Cuông xã Pa Thơm</t>
  </si>
  <si>
    <t>1505/QĐ-UBND ngày 30/5/2019</t>
  </si>
  <si>
    <t>67</t>
  </si>
  <si>
    <t>Đường giao thông ngõ xóm bản Cò Chạy 2 xã Mường Pồn</t>
  </si>
  <si>
    <t>48/QĐ-UBND ngày 31/5/2019</t>
  </si>
  <si>
    <t>68</t>
  </si>
  <si>
    <t xml:space="preserve"> Nâng cấp thủy nông + kè bảo vệ ruộng bản Cò Chạy xã Mường Pồn</t>
  </si>
  <si>
    <t>47/QĐ-UBND ngày 30/5/2019</t>
  </si>
  <si>
    <t>69</t>
  </si>
  <si>
    <t>Nâng cấp NSH bản Lói 1,2 + cụm bản trung tâm Mường Lói</t>
  </si>
  <si>
    <t>72/QĐ-UBND ngày 18/9/2019</t>
  </si>
  <si>
    <t>70</t>
  </si>
  <si>
    <t>Xây mới NSH bản Hát Tao xã Na Tông</t>
  </si>
  <si>
    <t>40/QĐ-UBND ngày 30/5/2019</t>
  </si>
  <si>
    <t>71</t>
  </si>
  <si>
    <t>Nâng cấp NSH bản Na Láy xã Na Ư</t>
  </si>
  <si>
    <t>46/QĐ-UBND ngày 29/5/2019</t>
  </si>
  <si>
    <t>72</t>
  </si>
  <si>
    <t xml:space="preserve"> Nâng cấp sửa chữa thủy nông Ca Hau (tưới bản Na Láy) xã Na Ư</t>
  </si>
  <si>
    <t>48/QĐ-UBND ngày 30/5/2019</t>
  </si>
  <si>
    <t>73</t>
  </si>
  <si>
    <t>Nâng cấp NSH bản Xôm xã Phu Luông</t>
  </si>
  <si>
    <t>136/QĐ-UBND ngày 28/5/2019</t>
  </si>
  <si>
    <t>74</t>
  </si>
  <si>
    <t>Nâng cấp NSH bản Pá Chả xã Phu Luông</t>
  </si>
  <si>
    <t>138/QĐ-UBND ngày 31/5/2019</t>
  </si>
  <si>
    <t>75</t>
  </si>
  <si>
    <t xml:space="preserve">Phai Co Chặm đội 6 bản Tâu xã Hua Thanh </t>
  </si>
  <si>
    <t>50/QĐ-UBND ngày 04/6/2019</t>
  </si>
  <si>
    <t>76</t>
  </si>
  <si>
    <t>Đường giao thông trục chính nội đồng xã Noong Hẹt</t>
  </si>
  <si>
    <t>111d/QĐ-UBND ngày 31/10/2019</t>
  </si>
  <si>
    <t>77</t>
  </si>
  <si>
    <t>Nhà xưởng sơ chế HTX dịch vụ tổng hợp xã Thanh Yên</t>
  </si>
  <si>
    <t>86a/QĐ-UBND ngày 31/10/2019</t>
  </si>
  <si>
    <t>III.3.</t>
  </si>
  <si>
    <t>Điều chỉnh tăng 01 dự án</t>
  </si>
  <si>
    <t xml:space="preserve">Điều chỉnh giảm vốn 1 dự án </t>
  </si>
  <si>
    <t>ĐIỀU CHỈNH KẾ HOẠCH VỐN CHƯƠNG TRÌNH MTQG 275 GIAI ĐOẠN 2016-2020 VÀ NĂM 2020</t>
  </si>
  <si>
    <t>Kế hoạch trung hạn giai đoạn 2016-2020 đã phê duyệt (Vốn CT275)</t>
  </si>
  <si>
    <t>Trong đó: CTMTQG 275</t>
  </si>
  <si>
    <t>CHƯƠNG TRÌNH 275</t>
  </si>
  <si>
    <t>HUYỆN MƯỜNG CHÀ</t>
  </si>
  <si>
    <t>THỰC HIỆN DỰ ÁN</t>
  </si>
  <si>
    <t>Dự án tiếp chi từ giai đoạn 2011-2015 sang</t>
  </si>
  <si>
    <t>Dự án KCM giai đoạn 2016-2020</t>
  </si>
  <si>
    <t>Nước sinh hoạt bản Phong Châu, xã Pa Ham</t>
  </si>
  <si>
    <t>807 - 27/8/2019</t>
  </si>
  <si>
    <t xml:space="preserve">Phân bổ cho các dự án có cùng mục tiêu nhưng còn thiếu vốn </t>
  </si>
  <si>
    <t>Đường giao thông TT xã Hừa Ngài - bản Phua Di Tổng</t>
  </si>
  <si>
    <t>702 - 21/8/2018</t>
  </si>
  <si>
    <t>HUYỆN TUẦN GIÁO</t>
  </si>
  <si>
    <t>Sửa chữa đường Mường Khong - bản Hua Sát xã Mường Khong</t>
  </si>
  <si>
    <t>1107/QĐ-UBND; ngày 29/10/2019</t>
  </si>
  <si>
    <t>Nâng cấp đường QL6 - bản Lồng (giai đoạn 2)</t>
  </si>
  <si>
    <t>1110/QĐ-UBND; ngày 29/10/2019</t>
  </si>
  <si>
    <t>Đường trung tâm xã Tỏa Tình bản Hua Sa A</t>
  </si>
  <si>
    <t>1109/QĐ-UBND; ngày 29/10/2019</t>
  </si>
  <si>
    <t>Đường từ bản Hua Mức 1 đến trụ sở tạm xã Pú Xi</t>
  </si>
  <si>
    <t>1106/QĐ-UBND; ngày 29/10/2019</t>
  </si>
  <si>
    <t>*</t>
  </si>
  <si>
    <t>Bổ sung dự án đầu tư bằng số vốn hết nhu cầu của Chương trình 275 giai đoạn 2018-2020</t>
  </si>
  <si>
    <t>Nâng cấp đường bản Hồng Lực  - TT xã Mường Khong</t>
  </si>
  <si>
    <t>LG 694,0 tr.đ ngân sách huyện</t>
  </si>
  <si>
    <t>**</t>
  </si>
  <si>
    <t>Điều chuyển cho Mường Chà mượn để bố trí vốn còn thiếu để hoàn thành dự án</t>
  </si>
  <si>
    <t>Số tăng bố trí bằng vốn hết nhu cầu các DA 16-20 và mượn từ TG 1.431trđ</t>
  </si>
  <si>
    <t>BIỂU SỐ 02a</t>
  </si>
  <si>
    <t>BIỂU SỐ 02b</t>
  </si>
  <si>
    <t>Bổ sung cơ sở vật chất trường THPT Nà Tấu, huyện Điện Biên</t>
  </si>
  <si>
    <t>Kè bảo vệ khu dân cư và các công trình hạ tầng kỹ thuật trung tâm huyện lỵ Nậm Pồ</t>
  </si>
  <si>
    <t>Hết nhu cầu</t>
  </si>
  <si>
    <t>Lồng ghép,bổ sung vốn NTM 4371tr; vốn 135: 400tr (đủ TMĐT)</t>
  </si>
  <si>
    <t>Không có khả năng giải ngân vốn năm 2020</t>
  </si>
  <si>
    <t>Lồng ghép, bổ sung vốn NTM 2576tr</t>
  </si>
  <si>
    <t>TT dứt điểm</t>
  </si>
  <si>
    <t>Điều chỉnh, bổ sung dự án</t>
  </si>
  <si>
    <t>Không có khả năng giải ngân hết vốn năm 2020</t>
  </si>
  <si>
    <t>Chuyển tiếp GĐ 21-25</t>
  </si>
  <si>
    <t>Di chuyển đường dây 110kv và 35kv ra khỏi khu quy hoạch chi tiết thị trấn Mường Ảng</t>
  </si>
  <si>
    <t>Nâng cấp, sửa chữa Trụ sở Huyện ủy - Khối Đoàn thể huyện Mường Nhé</t>
  </si>
  <si>
    <t>Trường Tiểu học số 1 Nà Nhạn</t>
  </si>
  <si>
    <t>Sửa chữa, nâng cấp đường nội thị Thị trấn, huyện Mường Chà</t>
  </si>
  <si>
    <t>Dự án sửa chữa, nâng cấp trụ sở Đoàn nghệ thuật tỉnh</t>
  </si>
  <si>
    <t>Các hạng mục phụ trợ + thiết bị công trình trung tâm giao lưu văn hóa và thông tin du lịch Điện Biên Phủ</t>
  </si>
  <si>
    <t>Sửa chữa, nâng cấp kênh mương D3, kè bảo vệ khu dân cư tổ 2 phường Mường Thanh</t>
  </si>
  <si>
    <t xml:space="preserve"> Các ngành Tỉnh - Công trình Công cộng</t>
  </si>
  <si>
    <t>Nhà Văn Hóa xã Tìa Dình, huyện Điên Biên Đông</t>
  </si>
  <si>
    <t>III.2.1</t>
  </si>
  <si>
    <t>III.2.2</t>
  </si>
  <si>
    <t xml:space="preserve"> </t>
  </si>
  <si>
    <t>Vốn LG, đóng góp của ND</t>
  </si>
  <si>
    <t>Đường Trung tâm xã Tênh Phông (KM+967) - bản Thẳm Nặm, huyện Tuần Giáo</t>
  </si>
  <si>
    <t>(Kèm theo Nghị quyết số: 165 /NQ-HĐND ngày 15 tháng 7 năm 2020 của HĐND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</si>
</sst>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156">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 #,##0_-;_-* &quot;-&quot;_-;_-@_-"/>
    <numFmt numFmtId="171" formatCode="_-* #,##0.00_-;\-* #,##0.00_-;_-* &quot;-&quot;??_-;_-@_-"/>
    <numFmt numFmtId="172" formatCode="&quot;£&quot;#,##0.00;\-&quot;£&quot;#,##0.00"/>
    <numFmt numFmtId="173" formatCode="_-&quot;£&quot;* #,##0_-;\-&quot;£&quot;* #,##0_-;_-&quot;£&quot;* &quot;-&quot;_-;_-@_-"/>
    <numFmt numFmtId="174" formatCode="_-* #,##0.00\ _V_N_D_-;\-* #,##0.00\ _V_N_D_-;_-* &quot;-&quot;??\ _V_N_D_-;_-@_-"/>
    <numFmt numFmtId="175" formatCode="_-&quot;ñ&quot;* #,##0_-;\-&quot;ñ&quot;* #,##0_-;_-&quot;ñ&quot;* &quot;-&quot;_-;_-@_-"/>
    <numFmt numFmtId="176" formatCode="_(* #,##0_);_(* \(#,##0\);_(* &quot;-&quot;??_);_(@_)"/>
    <numFmt numFmtId="177" formatCode="_-* #,##0\ &quot;F&quot;_-;\-* #,##0\ &quot;F&quot;_-;_-* &quot;-&quot;\ &quot;F&quot;_-;_-@_-"/>
    <numFmt numFmtId="178" formatCode="&quot;\&quot;#,##0;[Red]&quot;\&quot;&quot;\&quot;\-#,##0"/>
    <numFmt numFmtId="179" formatCode="#,##0\ &quot;DM&quot;;\-#,##0\ &quot;DM&quot;"/>
    <numFmt numFmtId="180" formatCode="0.000%"/>
    <numFmt numFmtId="181" formatCode="#.##00"/>
    <numFmt numFmtId="182" formatCode="&quot;Rp&quot;#,##0_);[Red]\(&quot;Rp&quot;#,##0\)"/>
    <numFmt numFmtId="183" formatCode="_ * #,##0_)\ &quot;$&quot;_ ;_ * \(#,##0\)\ &quot;$&quot;_ ;_ * &quot;-&quot;_)\ &quot;$&quot;_ ;_ @_ "/>
    <numFmt numFmtId="184" formatCode="_-&quot;$&quot;* #,##0_-;\-&quot;$&quot;* #,##0_-;_-&quot;$&quot;* &quot;-&quot;_-;_-@_-"/>
    <numFmt numFmtId="185" formatCode="_-* #,##0\ _F_-;\-* #,##0\ _F_-;_-* &quot;-&quot;\ _F_-;_-@_-"/>
    <numFmt numFmtId="186" formatCode="_-* #,##0\ &quot;€&quot;_-;\-* #,##0\ &quot;€&quot;_-;_-* &quot;-&quot;\ &quot;€&quot;_-;_-@_-"/>
    <numFmt numFmtId="187" formatCode="_-* #,##0\ &quot;$&quot;_-;\-* #,##0\ &quot;$&quot;_-;_-* &quot;-&quot;\ &quot;$&quot;_-;_-@_-"/>
    <numFmt numFmtId="188" formatCode="_ * #,##0_)&quot;$&quot;_ ;_ * \(#,##0\)&quot;$&quot;_ ;_ * &quot;-&quot;_)&quot;$&quot;_ ;_ @_ "/>
    <numFmt numFmtId="189" formatCode="_-&quot;€&quot;* #,##0_-;\-&quot;€&quot;* #,##0_-;_-&quot;€&quot;* &quot;-&quot;_-;_-@_-"/>
    <numFmt numFmtId="190" formatCode="_-* #,##0.00\ _F_-;\-* #,##0.00\ _F_-;_-* &quot;-&quot;??\ _F_-;_-@_-"/>
    <numFmt numFmtId="191" formatCode="_-* #,##0.00\ _€_-;\-* #,##0.00\ _€_-;_-* &quot;-&quot;??\ _€_-;_-@_-"/>
    <numFmt numFmtId="192" formatCode="_ * #,##0.00_ ;_ * \-#,##0.00_ ;_ * &quot;-&quot;??_ ;_ @_ "/>
    <numFmt numFmtId="193" formatCode="_ * #,##0.00_)\ _$_ ;_ * \(#,##0.00\)\ _$_ ;_ * &quot;-&quot;??_)\ _$_ ;_ @_ "/>
    <numFmt numFmtId="194" formatCode="_ * #,##0.00_)_$_ ;_ * \(#,##0.00\)_$_ ;_ * &quot;-&quot;??_)_$_ ;_ @_ "/>
    <numFmt numFmtId="195" formatCode="_-* #,##0.00\ _ñ_-;\-* #,##0.00\ _ñ_-;_-* &quot;-&quot;??\ _ñ_-;_-@_-"/>
    <numFmt numFmtId="196" formatCode="_-* #,##0.00\ _ñ_-;_-* #,##0.00\ _ñ\-;_-* &quot;-&quot;??\ _ñ_-;_-@_-"/>
    <numFmt numFmtId="197" formatCode="_(&quot;$&quot;\ * #,##0_);_(&quot;$&quot;\ * \(#,##0\);_(&quot;$&quot;\ * &quot;-&quot;_);_(@_)"/>
    <numFmt numFmtId="198" formatCode="_-* #,##0.00000000_-;\-* #,##0.00000000_-;_-* &quot;-&quot;??_-;_-@_-"/>
    <numFmt numFmtId="199" formatCode="_(&quot;€&quot;\ * #,##0_);_(&quot;€&quot;\ * \(#,##0\);_(&quot;€&quot;\ * &quot;-&quot;_);_(@_)"/>
    <numFmt numFmtId="200" formatCode="_-* #,##0\ &quot;ñ&quot;_-;\-* #,##0\ &quot;ñ&quot;_-;_-* &quot;-&quot;\ &quot;ñ&quot;_-;_-@_-"/>
    <numFmt numFmtId="201" formatCode="_-* #,##0\ _€_-;\-* #,##0\ _€_-;_-* &quot;-&quot;\ _€_-;_-@_-"/>
    <numFmt numFmtId="202" formatCode="_ * #,##0_ ;_ * \-#,##0_ ;_ * &quot;-&quot;_ ;_ @_ "/>
    <numFmt numFmtId="203" formatCode="_-* #,##0\ _V_N_D_-;\-* #,##0\ _V_N_D_-;_-* &quot;-&quot;\ _V_N_D_-;_-@_-"/>
    <numFmt numFmtId="204" formatCode="_ * #,##0_)\ _$_ ;_ * \(#,##0\)\ _$_ ;_ * &quot;-&quot;_)\ _$_ ;_ @_ "/>
    <numFmt numFmtId="205" formatCode="_ * #,##0_)_$_ ;_ * \(#,##0\)_$_ ;_ * &quot;-&quot;_)_$_ ;_ @_ "/>
    <numFmt numFmtId="206" formatCode="_-* #,##0\ _$_-;\-* #,##0\ _$_-;_-* &quot;-&quot;\ _$_-;_-@_-"/>
    <numFmt numFmtId="207" formatCode="_-* #,##0\ _ñ_-;\-* #,##0\ _ñ_-;_-* &quot;-&quot;\ _ñ_-;_-@_-"/>
    <numFmt numFmtId="208" formatCode="_-* #,##0\ _ñ_-;_-* #,##0\ _ñ\-;_-* &quot;-&quot;\ _ñ_-;_-@_-"/>
    <numFmt numFmtId="209" formatCode="_ &quot;\&quot;* #,##0_ ;_ &quot;\&quot;* \-#,##0_ ;_ &quot;\&quot;* &quot;-&quot;_ ;_ @_ "/>
    <numFmt numFmtId="210" formatCode="&quot;\&quot;#,##0.00;[Red]&quot;\&quot;\-#,##0.00"/>
    <numFmt numFmtId="211" formatCode="&quot;\&quot;#,##0;[Red]&quot;\&quot;\-#,##0"/>
    <numFmt numFmtId="212" formatCode="_ * #,##0_)\ &quot;F&quot;_ ;_ * \(#,##0\)\ &quot;F&quot;_ ;_ * &quot;-&quot;_)\ &quot;F&quot;_ ;_ @_ "/>
    <numFmt numFmtId="213" formatCode="_-&quot;F&quot;* #,##0_-;\-&quot;F&quot;* #,##0_-;_-&quot;F&quot;* &quot;-&quot;_-;_-@_-"/>
    <numFmt numFmtId="214" formatCode="_ * #,##0.00_)&quot;$&quot;_ ;_ * \(#,##0.00\)&quot;$&quot;_ ;_ * &quot;-&quot;??_)&quot;$&quot;_ ;_ @_ "/>
    <numFmt numFmtId="215" formatCode="_ * #,##0.0_)_$_ ;_ * \(#,##0.0\)_$_ ;_ * &quot;-&quot;??_)_$_ ;_ @_ "/>
    <numFmt numFmtId="216" formatCode=";;"/>
    <numFmt numFmtId="217" formatCode="_ * #,##0.00_)&quot;€&quot;_ ;_ * \(#,##0.00\)&quot;€&quot;_ ;_ * &quot;-&quot;??_)&quot;€&quot;_ ;_ @_ "/>
    <numFmt numFmtId="218" formatCode="#,##0.0_);\(#,##0.0\)"/>
    <numFmt numFmtId="219" formatCode="_ &quot;\&quot;* #,##0.00_ ;_ &quot;\&quot;* &quot;\&quot;&quot;\&quot;&quot;\&quot;&quot;\&quot;&quot;\&quot;&quot;\&quot;&quot;\&quot;&quot;\&quot;&quot;\&quot;&quot;\&quot;&quot;\&quot;&quot;\&quot;\-#,##0.00_ ;_ &quot;\&quot;* &quot;-&quot;??_ ;_ @_ "/>
    <numFmt numFmtId="220" formatCode="0.0%"/>
    <numFmt numFmtId="221" formatCode="_ * #,##0.00_ ;_ * &quot;\&quot;&quot;\&quot;&quot;\&quot;&quot;\&quot;&quot;\&quot;&quot;\&quot;&quot;\&quot;&quot;\&quot;&quot;\&quot;&quot;\&quot;&quot;\&quot;&quot;\&quot;\-#,##0.00_ ;_ * &quot;-&quot;??_ ;_ @_ "/>
    <numFmt numFmtId="222" formatCode="&quot;$&quot;#,##0.00"/>
    <numFmt numFmtId="223" formatCode="&quot;\&quot;#,##0;&quot;\&quot;&quot;\&quot;&quot;\&quot;&quot;\&quot;&quot;\&quot;&quot;\&quot;&quot;\&quot;&quot;\&quot;&quot;\&quot;&quot;\&quot;&quot;\&quot;&quot;\&quot;&quot;\&quot;&quot;\&quot;\-#,##0"/>
    <numFmt numFmtId="224" formatCode="_ * #,##0.00_)&quot;£&quot;_ ;_ * \(#,##0.00\)&quot;£&quot;_ ;_ * &quot;-&quot;??_)&quot;£&quot;_ ;_ @_ "/>
    <numFmt numFmtId="225" formatCode="&quot;\&quot;#,##0;[Red]&quot;\&quot;&quot;\&quot;&quot;\&quot;&quot;\&quot;&quot;\&quot;&quot;\&quot;&quot;\&quot;&quot;\&quot;&quot;\&quot;&quot;\&quot;&quot;\&quot;&quot;\&quot;&quot;\&quot;&quot;\&quot;\-#,##0"/>
    <numFmt numFmtId="226" formatCode="_-&quot;$&quot;* #,##0.00_-;\-&quot;$&quot;* #,##0.00_-;_-&quot;$&quot;* &quot;-&quot;??_-;_-@_-"/>
    <numFmt numFmtId="227" formatCode="_ * #,##0_ ;_ * &quot;\&quot;&quot;\&quot;&quot;\&quot;&quot;\&quot;&quot;\&quot;&quot;\&quot;&quot;\&quot;&quot;\&quot;&quot;\&quot;&quot;\&quot;&quot;\&quot;&quot;\&quot;\-#,##0_ ;_ * &quot;-&quot;_ ;_ @_ "/>
    <numFmt numFmtId="228" formatCode="0.0%;\(0.0%\)"/>
    <numFmt numFmtId="229" formatCode="&quot;\&quot;#,##0.00;&quot;\&quot;&quot;\&quot;&quot;\&quot;&quot;\&quot;&quot;\&quot;&quot;\&quot;&quot;\&quot;&quot;\&quot;&quot;\&quot;&quot;\&quot;&quot;\&quot;&quot;\&quot;&quot;\&quot;&quot;\&quot;\-#,##0.00"/>
    <numFmt numFmtId="230" formatCode="_-* #,##0.00\ &quot;F&quot;_-;\-* #,##0.00\ &quot;F&quot;_-;_-* &quot;-&quot;??\ &quot;F&quot;_-;_-@_-"/>
    <numFmt numFmtId="231" formatCode="0.000_)"/>
    <numFmt numFmtId="232" formatCode="#,##0_)_%;\(#,##0\)_%;"/>
    <numFmt numFmtId="233" formatCode="_(* #,##0.0_);_(* \(#,##0.0\);_(* &quot;-&quot;??_);_(@_)"/>
    <numFmt numFmtId="234" formatCode="_._.* #,##0.0_)_%;_._.* \(#,##0.0\)_%"/>
    <numFmt numFmtId="235" formatCode="#,##0.0_)_%;\(#,##0.0\)_%;\ \ .0_)_%"/>
    <numFmt numFmtId="236" formatCode="_._.* #,##0.00_)_%;_._.* \(#,##0.00\)_%"/>
    <numFmt numFmtId="237" formatCode="#,##0.00_)_%;\(#,##0.00\)_%;\ \ .00_)_%"/>
    <numFmt numFmtId="238" formatCode="_._.* #,##0.000_)_%;_._.* \(#,##0.000\)_%"/>
    <numFmt numFmtId="239" formatCode="#,##0.000_)_%;\(#,##0.000\)_%;\ \ .000_)_%"/>
    <numFmt numFmtId="240" formatCode="&quot;$&quot;#,##0;[Red]\-&quot;$&quot;#,##0"/>
    <numFmt numFmtId="241" formatCode="_-* #,##0_-;\-* #,##0_-;_-* &quot;-&quot;??_-;_-@_-"/>
    <numFmt numFmtId="242" formatCode="_(* #,##0.00_);_(* \(#,##0.00\);_(* &quot;-&quot;&quot;?&quot;&quot;?&quot;_);_(@_)"/>
    <numFmt numFmtId="243" formatCode="_-* #,##0\ &quot;þ&quot;_-;\-* #,##0\ &quot;þ&quot;_-;_-* &quot;-&quot;\ &quot;þ&quot;_-;_-@_-"/>
    <numFmt numFmtId="244" formatCode="_-* #,##0.00\ _þ_-;\-* #,##0.00\ _þ_-;_-* &quot;-&quot;??\ _þ_-;_-@_-"/>
    <numFmt numFmtId="245" formatCode="_-* #,##0\ _₫_-;\-* #,##0\ _₫_-;_-* &quot;-&quot;??\ _₫_-;_-@_-"/>
    <numFmt numFmtId="246" formatCode="\t#\ ??/??"/>
    <numFmt numFmtId="247" formatCode="0.0000"/>
    <numFmt numFmtId="248" formatCode="_-* #,##0.00\ _$_-;\-* #,##0.00\ _$_-;_-* &quot;-&quot;??\ _$_-;_-@_-"/>
    <numFmt numFmtId="249" formatCode="&quot;$&quot;#,##0;\-&quot;$&quot;#,##0"/>
    <numFmt numFmtId="250" formatCode="&quot;True&quot;;&quot;True&quot;;&quot;False&quot;"/>
    <numFmt numFmtId="251" formatCode="_(* #,##0.0_);_(* \(#,##0.0\);_(* &quot;-&quot;?_);_(@_)"/>
    <numFmt numFmtId="252" formatCode="&quot;\&quot;#&quot;,&quot;##0&quot;.&quot;00;[Red]&quot;\&quot;\-#&quot;,&quot;##0&quot;.&quot;00"/>
    <numFmt numFmtId="253" formatCode="#,##0.00;[Red]#,##0.00"/>
    <numFmt numFmtId="254" formatCode="#,##0;\(#,##0\)"/>
    <numFmt numFmtId="255" formatCode="_._.* \(#,##0\)_%;_._.* #,##0_)_%;_._.* 0_)_%;_._.@_)_%"/>
    <numFmt numFmtId="256" formatCode="_._.&quot;€&quot;* \(#,##0\)_%;_._.&quot;€&quot;* #,##0_)_%;_._.&quot;€&quot;* 0_)_%;_._.@_)_%"/>
    <numFmt numFmtId="257" formatCode="* \(#,##0\);* #,##0_);&quot;-&quot;??_);@"/>
    <numFmt numFmtId="258" formatCode="_ &quot;R&quot;\ * #,##0_ ;_ &quot;R&quot;\ * \-#,##0_ ;_ &quot;R&quot;\ * &quot;-&quot;_ ;_ @_ "/>
    <numFmt numFmtId="259" formatCode="_ * #,##0.00_ ;_ * &quot;\&quot;&quot;\&quot;&quot;\&quot;&quot;\&quot;&quot;\&quot;&quot;\&quot;\-#,##0.00_ ;_ * &quot;-&quot;??_ ;_ @_ "/>
    <numFmt numFmtId="260" formatCode="&quot;€&quot;* #,##0_)_%;&quot;€&quot;* \(#,##0\)_%;&quot;€&quot;* &quot;-&quot;??_)_%;@_)_%"/>
    <numFmt numFmtId="261" formatCode="&quot;$&quot;* #,##0_)_%;&quot;$&quot;* \(#,##0\)_%;&quot;$&quot;* &quot;-&quot;??_)_%;@_)_%"/>
    <numFmt numFmtId="262" formatCode="&quot;\&quot;#,##0.00;&quot;\&quot;&quot;\&quot;&quot;\&quot;&quot;\&quot;&quot;\&quot;&quot;\&quot;&quot;\&quot;&quot;\&quot;\-#,##0.00"/>
    <numFmt numFmtId="263" formatCode="_._.&quot;€&quot;* #,##0.0_)_%;_._.&quot;€&quot;* \(#,##0.0\)_%"/>
    <numFmt numFmtId="264" formatCode="&quot;€&quot;* #,##0.0_)_%;&quot;€&quot;* \(#,##0.0\)_%;&quot;€&quot;* \ .0_)_%"/>
    <numFmt numFmtId="265" formatCode="_._.&quot;$&quot;* #,##0.0_)_%;_._.&quot;$&quot;* \(#,##0.0\)_%"/>
    <numFmt numFmtId="266" formatCode="_._.&quot;€&quot;* #,##0.00_)_%;_._.&quot;€&quot;* \(#,##0.00\)_%"/>
    <numFmt numFmtId="267" formatCode="&quot;€&quot;* #,##0.00_)_%;&quot;€&quot;* \(#,##0.00\)_%;&quot;€&quot;* \ .00_)_%"/>
    <numFmt numFmtId="268" formatCode="_._.&quot;$&quot;* #,##0.00_)_%;_._.&quot;$&quot;* \(#,##0.00\)_%"/>
    <numFmt numFmtId="269" formatCode="_._.&quot;€&quot;* #,##0.000_)_%;_._.&quot;€&quot;* \(#,##0.000\)_%"/>
    <numFmt numFmtId="270" formatCode="&quot;€&quot;* #,##0.000_)_%;&quot;€&quot;* \(#,##0.000\)_%;&quot;€&quot;* \ .000_)_%"/>
    <numFmt numFmtId="271" formatCode="_._.&quot;$&quot;* #,##0.000_)_%;_._.&quot;$&quot;* \(#,##0.000\)_%"/>
    <numFmt numFmtId="272" formatCode="_-* #,##0.00\ &quot;€&quot;_-;\-* #,##0.00\ &quot;€&quot;_-;_-* &quot;-&quot;??\ &quot;€&quot;_-;_-@_-"/>
    <numFmt numFmtId="273" formatCode="_ * #,##0_ ;_ * &quot;\&quot;&quot;\&quot;&quot;\&quot;&quot;\&quot;&quot;\&quot;&quot;\&quot;\-#,##0_ ;_ * &quot;-&quot;_ ;_ @_ "/>
    <numFmt numFmtId="274" formatCode="\$#,##0\ ;\(\$#,##0\)"/>
    <numFmt numFmtId="275" formatCode="&quot;$&quot;#,##0\ ;\(&quot;$&quot;#,##0\)"/>
    <numFmt numFmtId="276" formatCode="\t0.00%"/>
    <numFmt numFmtId="277" formatCode="0.000"/>
    <numFmt numFmtId="278" formatCode="* #,##0_);* \(#,##0\);&quot;-&quot;??_);@"/>
    <numFmt numFmtId="279" formatCode="\U\S\$#,##0.00;\(\U\S\$#,##0.00\)"/>
    <numFmt numFmtId="280" formatCode="_(\§\g\ #,##0_);_(\§\g\ \(#,##0\);_(\§\g\ &quot;-&quot;??_);_(@_)"/>
    <numFmt numFmtId="281" formatCode="_(\§\g\ #,##0_);_(\§\g\ \(#,##0\);_(\§\g\ &quot;-&quot;_);_(@_)"/>
    <numFmt numFmtId="282" formatCode="\§\g#,##0_);\(\§\g#,##0\)"/>
    <numFmt numFmtId="283" formatCode="_-&quot;VND&quot;* #,##0_-;\-&quot;VND&quot;* #,##0_-;_-&quot;VND&quot;* &quot;-&quot;_-;_-@_-"/>
    <numFmt numFmtId="284" formatCode="_(&quot;Rp&quot;* #,##0.00_);_(&quot;Rp&quot;* \(#,##0.00\);_(&quot;Rp&quot;* &quot;-&quot;??_);_(@_)"/>
    <numFmt numFmtId="285" formatCode="#,##0.00\ &quot;FB&quot;;[Red]\-#,##0.00\ &quot;FB&quot;"/>
    <numFmt numFmtId="286" formatCode="#,##0\ &quot;$&quot;;\-#,##0\ &quot;$&quot;"/>
    <numFmt numFmtId="287" formatCode="_-* #,##0\ _F_B_-;\-* #,##0\ _F_B_-;_-* &quot;-&quot;\ _F_B_-;_-@_-"/>
    <numFmt numFmtId="288" formatCode="_-[$€]* #,##0.00_-;\-[$€]* #,##0.00_-;_-[$€]* &quot;-&quot;??_-;_-@_-"/>
    <numFmt numFmtId="289" formatCode="_ * #,##0.00_)_d_ ;_ * \(#,##0.00\)_d_ ;_ * &quot;-&quot;??_)_d_ ;_ @_ "/>
    <numFmt numFmtId="290" formatCode="#,##0_);\-#,##0_)"/>
    <numFmt numFmtId="291" formatCode="#,###;\-#,###;&quot;&quot;;_(@_)"/>
    <numFmt numFmtId="292" formatCode="&quot;€&quot;#,##0;\-&quot;€&quot;#,##0"/>
    <numFmt numFmtId="293" formatCode="#,##0\ &quot;$&quot;_);\(#,##0\ &quot;$&quot;\)"/>
    <numFmt numFmtId="294" formatCode="#,###"/>
    <numFmt numFmtId="295" formatCode="&quot;Fr.&quot;\ #,##0.00;[Red]&quot;Fr.&quot;\ \-#,##0.00"/>
    <numFmt numFmtId="296" formatCode="_ &quot;Fr.&quot;\ * #,##0_ ;_ &quot;Fr.&quot;\ * \-#,##0_ ;_ &quot;Fr.&quot;\ * &quot;-&quot;_ ;_ @_ "/>
    <numFmt numFmtId="297" formatCode="&quot;\&quot;#,##0;[Red]\-&quot;\&quot;#,##0"/>
    <numFmt numFmtId="298" formatCode="&quot;\&quot;#,##0.00;\-&quot;\&quot;#,##0.00"/>
    <numFmt numFmtId="299" formatCode="&quot;VND&quot;#,##0_);[Red]\(&quot;VND&quot;#,##0\)"/>
    <numFmt numFmtId="300" formatCode="#,##0.00_);\-#,##0.00_)"/>
    <numFmt numFmtId="301" formatCode="0_)%;\(0\)%"/>
    <numFmt numFmtId="302" formatCode="_._._(* 0_)%;_._.* \(0\)%"/>
    <numFmt numFmtId="303" formatCode="_(0_)%;\(0\)%"/>
    <numFmt numFmtId="304" formatCode="0%_);\(0%\)"/>
    <numFmt numFmtId="305" formatCode="#,##0.000_);\(#,##0.000\)"/>
    <numFmt numFmtId="306" formatCode="_ &quot;\&quot;* #,##0_ ;_ &quot;\&quot;* &quot;\&quot;&quot;\&quot;&quot;\&quot;&quot;\&quot;&quot;\&quot;&quot;\&quot;&quot;\&quot;&quot;\&quot;&quot;\&quot;&quot;\&quot;&quot;\&quot;&quot;\&quot;&quot;\&quot;&quot;\&quot;\-#,##0_ ;_ &quot;\&quot;* &quot;-&quot;_ ;_ @_ "/>
    <numFmt numFmtId="307" formatCode="_(0.0_)%;\(0.0\)%"/>
    <numFmt numFmtId="308" formatCode="_._._(* 0.0_)%;_._.* \(0.0\)%"/>
    <numFmt numFmtId="309" formatCode="_(0.00_)%;\(0.00\)%"/>
    <numFmt numFmtId="310" formatCode="_._._(* 0.00_)%;_._.* \(0.00\)%"/>
    <numFmt numFmtId="311" formatCode="_(0.000_)%;\(0.000\)%"/>
    <numFmt numFmtId="312" formatCode="_._._(* 0.000_)%;_._.* \(0.000\)%"/>
    <numFmt numFmtId="313" formatCode="#"/>
    <numFmt numFmtId="314" formatCode="0.00_)"/>
    <numFmt numFmtId="315" formatCode="#,##0.0"/>
    <numFmt numFmtId="316" formatCode="_-* #,##0.0\ _₫_-;\-* #,##0.0\ _₫_-;_-* &quot;-&quot;??\ _₫_-;_-@_-"/>
  </numFmts>
  <fonts count="203">
    <font>
      <sz val="12"/>
      <color theme="1"/>
      <name val="Times New Roman"/>
      <family val="2"/>
      <charset val="163"/>
    </font>
    <font>
      <sz val="12"/>
      <color theme="1"/>
      <name val="Times New Roman"/>
      <family val="2"/>
      <charset val="163"/>
    </font>
    <font>
      <sz val="11"/>
      <color theme="1"/>
      <name val="Arial"/>
      <family val="2"/>
      <scheme val="minor"/>
    </font>
    <font>
      <sz val="10"/>
      <name val="Arial"/>
      <family val="2"/>
    </font>
    <font>
      <b/>
      <sz val="16"/>
      <name val="Times New Roman"/>
      <family val="1"/>
    </font>
    <font>
      <sz val="11"/>
      <color indexed="8"/>
      <name val="Calibri"/>
      <family val="2"/>
    </font>
    <font>
      <sz val="14"/>
      <color indexed="8"/>
      <name val="Times New Roman"/>
      <family val="2"/>
    </font>
    <font>
      <sz val="10"/>
      <name val="Times New Roman"/>
      <family val="1"/>
    </font>
    <font>
      <sz val="12"/>
      <name val="Times New Roman"/>
      <family val="1"/>
    </font>
    <font>
      <sz val="8"/>
      <name val="Times New Roman"/>
      <family val="1"/>
    </font>
    <font>
      <sz val="12"/>
      <name val=".VnTime"/>
      <family val="2"/>
    </font>
    <font>
      <sz val="11"/>
      <color indexed="8"/>
      <name val="Helvetica Neue"/>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indexed="8"/>
      <name val="Calibri"/>
      <family val="2"/>
    </font>
    <font>
      <sz val="11"/>
      <name val="Times New Roman"/>
      <family val="1"/>
    </font>
    <font>
      <u val="singleAccounting"/>
      <sz val="11"/>
      <name val="Times New Roman"/>
      <family val="1"/>
    </font>
    <font>
      <sz val="11"/>
      <color indexed="8"/>
      <name val="Times New Roman"/>
      <family val="2"/>
    </font>
    <font>
      <sz val="11"/>
      <name val="UVnTime"/>
      <family val="2"/>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2"/>
      <name val="timesnewroman"/>
    </font>
    <font>
      <sz val="10"/>
      <color indexed="8"/>
      <name val="Times New Roman"/>
      <family val="2"/>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12"/>
      <name val="Times New Roman"/>
      <family val="1"/>
      <charset val="163"/>
    </font>
    <font>
      <sz val="11"/>
      <color indexed="8"/>
      <name val="Arial"/>
      <family val="2"/>
      <charset val="163"/>
    </font>
    <font>
      <sz val="8"/>
      <color indexed="12"/>
      <name val="Helv"/>
    </font>
    <font>
      <sz val="11"/>
      <color indexed="14"/>
      <name val="Calibri"/>
      <family val="2"/>
      <charset val="163"/>
    </font>
    <font>
      <sz val="12"/>
      <color indexed="8"/>
      <name val="Times New Roman"/>
      <family val="2"/>
      <charset val="163"/>
    </font>
    <font>
      <sz val="11"/>
      <color rgb="FF006100"/>
      <name val="Calibri"/>
      <family val="2"/>
      <charset val="163"/>
    </font>
    <font>
      <sz val="11"/>
      <color rgb="FF9C6500"/>
      <name val="Calibri"/>
      <family val="2"/>
      <charset val="163"/>
    </font>
    <font>
      <sz val="11"/>
      <color theme="1"/>
      <name val="Arial"/>
      <family val="2"/>
      <charset val="163"/>
      <scheme val="minor"/>
    </font>
    <font>
      <sz val="11"/>
      <color theme="1"/>
      <name val="Calibri"/>
      <family val="2"/>
    </font>
    <font>
      <sz val="11"/>
      <color theme="1"/>
      <name val="Arial"/>
      <family val="2"/>
      <charset val="163"/>
    </font>
    <font>
      <sz val="11"/>
      <color theme="1"/>
      <name val="Arial"/>
      <family val="2"/>
    </font>
    <font>
      <sz val="12"/>
      <color theme="1"/>
      <name val="Arial"/>
      <family val="2"/>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2"/>
      <color theme="1"/>
      <name val="Times New Roman"/>
      <family val="1"/>
    </font>
    <font>
      <i/>
      <sz val="11"/>
      <color theme="1"/>
      <name val="Times New Roman"/>
      <family val="1"/>
    </font>
    <font>
      <sz val="12"/>
      <color rgb="FFFF0000"/>
      <name val="Times New Roman"/>
      <family val="1"/>
    </font>
    <font>
      <b/>
      <sz val="12"/>
      <color rgb="FFFF0000"/>
      <name val="Times New Roman"/>
      <family val="1"/>
    </font>
    <font>
      <b/>
      <sz val="12"/>
      <name val="Times New Roman"/>
      <family val="1"/>
    </font>
    <font>
      <i/>
      <sz val="12"/>
      <color theme="1"/>
      <name val="Times New Roman"/>
      <family val="1"/>
    </font>
    <font>
      <sz val="11"/>
      <name val="Times New Roman"/>
      <family val="1"/>
      <charset val="163"/>
    </font>
    <font>
      <sz val="11"/>
      <name val=".VnArial Narrow"/>
      <family val="2"/>
    </font>
    <font>
      <sz val="12"/>
      <name val="Times New Roman"/>
      <family val="2"/>
      <charset val="163"/>
    </font>
    <font>
      <i/>
      <sz val="12"/>
      <name val="Times New Roman"/>
      <family val="1"/>
    </font>
    <font>
      <b/>
      <i/>
      <sz val="11"/>
      <name val="Times New Roman"/>
      <family val="1"/>
    </font>
    <font>
      <i/>
      <sz val="11"/>
      <name val="Times New Roman"/>
      <family val="1"/>
    </font>
    <font>
      <sz val="11"/>
      <name val=".VnArial Narrow"/>
      <family val="2"/>
      <charset val="163"/>
    </font>
    <font>
      <b/>
      <sz val="11"/>
      <name val="Times New Roman"/>
      <family val="1"/>
      <charset val="163"/>
    </font>
    <font>
      <b/>
      <sz val="11"/>
      <color rgb="FFFF0000"/>
      <name val="Times New Roman"/>
      <family val="1"/>
    </font>
    <font>
      <i/>
      <sz val="14"/>
      <color theme="1"/>
      <name val="Times New Roman"/>
      <family val="1"/>
    </font>
    <font>
      <i/>
      <sz val="14"/>
      <name val="Times New Roman"/>
      <family val="1"/>
    </font>
    <font>
      <i/>
      <sz val="10"/>
      <name val="Times New Roman"/>
      <family val="1"/>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128">
    <xf numFmtId="0" fontId="0" fillId="0" borderId="0"/>
    <xf numFmtId="0" fontId="2" fillId="0" borderId="0"/>
    <xf numFmtId="175" fontId="12"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0" fontId="13" fillId="0" borderId="0"/>
    <xf numFmtId="0" fontId="13" fillId="0" borderId="0"/>
    <xf numFmtId="0" fontId="3" fillId="0" borderId="0"/>
    <xf numFmtId="0" fontId="3" fillId="0" borderId="0"/>
    <xf numFmtId="0" fontId="51" fillId="0" borderId="0"/>
    <xf numFmtId="0" fontId="51" fillId="0" borderId="0"/>
    <xf numFmtId="0" fontId="3" fillId="0" borderId="0"/>
    <xf numFmtId="0" fontId="3" fillId="0" borderId="0"/>
    <xf numFmtId="0" fontId="141" fillId="0" borderId="0"/>
    <xf numFmtId="0" fontId="51" fillId="0" borderId="0"/>
    <xf numFmtId="3" fontId="14" fillId="0" borderId="1"/>
    <xf numFmtId="3" fontId="14" fillId="0" borderId="1"/>
    <xf numFmtId="176" fontId="15" fillId="0" borderId="2" applyFont="0" applyBorder="0"/>
    <xf numFmtId="176" fontId="16" fillId="0" borderId="0" applyProtection="0"/>
    <xf numFmtId="176" fontId="17" fillId="0" borderId="2" applyFont="0" applyBorder="0"/>
    <xf numFmtId="0" fontId="18" fillId="0" borderId="0"/>
    <xf numFmtId="177" fontId="19" fillId="0" borderId="0" applyFont="0" applyFill="0" applyBorder="0" applyAlignment="0" applyProtection="0"/>
    <xf numFmtId="0" fontId="20" fillId="0" borderId="0" applyFont="0" applyFill="0" applyBorder="0" applyAlignment="0" applyProtection="0"/>
    <xf numFmtId="178" fontId="3" fillId="0" borderId="0" applyFont="0" applyFill="0" applyBorder="0" applyAlignment="0" applyProtection="0"/>
    <xf numFmtId="179"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2" fillId="0" borderId="0" applyFont="0" applyFill="0" applyBorder="0" applyAlignment="0" applyProtection="0"/>
    <xf numFmtId="0" fontId="23" fillId="0" borderId="3"/>
    <xf numFmtId="181" fontId="18" fillId="0" borderId="0" applyFont="0" applyFill="0" applyBorder="0" applyAlignment="0" applyProtection="0"/>
    <xf numFmtId="170" fontId="24" fillId="0" borderId="0" applyFont="0" applyFill="0" applyBorder="0" applyAlignment="0" applyProtection="0"/>
    <xf numFmtId="171" fontId="24" fillId="0" borderId="0" applyFont="0" applyFill="0" applyBorder="0" applyAlignment="0" applyProtection="0"/>
    <xf numFmtId="182" fontId="25" fillId="0" borderId="0" applyFont="0" applyFill="0" applyBorder="0" applyAlignment="0" applyProtection="0"/>
    <xf numFmtId="0" fontId="26"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27" fillId="0" borderId="0"/>
    <xf numFmtId="0" fontId="3" fillId="0" borderId="0" applyProtection="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29" fillId="0" borderId="0" applyNumberFormat="0" applyFill="0" applyBorder="0" applyProtection="0">
      <alignment vertical="center"/>
    </xf>
    <xf numFmtId="170" fontId="10" fillId="0" borderId="0" applyFont="0" applyFill="0" applyBorder="0" applyAlignment="0" applyProtection="0"/>
    <xf numFmtId="183" fontId="19"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66" fontId="1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3" fillId="0" borderId="0"/>
    <xf numFmtId="185" fontId="10" fillId="0" borderId="0" applyFont="0" applyFill="0" applyBorder="0" applyAlignment="0" applyProtection="0"/>
    <xf numFmtId="166" fontId="19" fillId="0" borderId="0" applyFont="0" applyFill="0" applyBorder="0" applyAlignment="0" applyProtection="0"/>
    <xf numFmtId="183" fontId="19" fillId="0" borderId="0" applyFont="0" applyFill="0" applyBorder="0" applyAlignment="0" applyProtection="0"/>
    <xf numFmtId="166" fontId="1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 fillId="0" borderId="0"/>
    <xf numFmtId="166" fontId="19" fillId="0" borderId="0" applyFont="0" applyFill="0" applyBorder="0" applyAlignment="0" applyProtection="0"/>
    <xf numFmtId="183" fontId="19" fillId="0" borderId="0" applyFont="0" applyFill="0" applyBorder="0" applyAlignment="0" applyProtection="0"/>
    <xf numFmtId="0" fontId="30" fillId="0" borderId="0"/>
    <xf numFmtId="166" fontId="19" fillId="0" borderId="0" applyFont="0" applyFill="0" applyBorder="0" applyAlignment="0" applyProtection="0"/>
    <xf numFmtId="0" fontId="31" fillId="0" borderId="0">
      <alignment vertical="top"/>
    </xf>
    <xf numFmtId="0" fontId="32" fillId="0" borderId="0">
      <alignment vertical="top"/>
    </xf>
    <xf numFmtId="0" fontId="32" fillId="0" borderId="0">
      <alignment vertical="top"/>
    </xf>
    <xf numFmtId="0" fontId="18" fillId="0" borderId="0" applyNumberFormat="0" applyFill="0" applyBorder="0" applyAlignment="0" applyProtection="0"/>
    <xf numFmtId="177" fontId="12" fillId="0" borderId="0" applyFont="0" applyFill="0" applyBorder="0" applyAlignment="0" applyProtection="0"/>
    <xf numFmtId="0" fontId="18" fillId="0" borderId="0" applyNumberFormat="0" applyFill="0" applyBorder="0" applyAlignment="0" applyProtection="0"/>
    <xf numFmtId="166" fontId="19" fillId="0" borderId="0" applyFont="0" applyFill="0" applyBorder="0" applyAlignment="0" applyProtection="0"/>
    <xf numFmtId="186"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6" fontId="19" fillId="0" borderId="0" applyFont="0" applyFill="0" applyBorder="0" applyAlignment="0" applyProtection="0"/>
    <xf numFmtId="0" fontId="18" fillId="0" borderId="0" applyNumberFormat="0" applyFill="0" applyBorder="0" applyAlignment="0" applyProtection="0"/>
    <xf numFmtId="0" fontId="30" fillId="0" borderId="0"/>
    <xf numFmtId="183" fontId="19" fillId="0" borderId="0" applyFont="0" applyFill="0" applyBorder="0" applyAlignment="0" applyProtection="0"/>
    <xf numFmtId="0" fontId="3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 fillId="0" borderId="0"/>
    <xf numFmtId="166" fontId="19" fillId="0" borderId="0" applyFont="0" applyFill="0" applyBorder="0" applyAlignment="0" applyProtection="0"/>
    <xf numFmtId="166" fontId="1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 fillId="0" borderId="0"/>
    <xf numFmtId="166" fontId="19" fillId="0" borderId="0" applyFont="0" applyFill="0" applyBorder="0" applyAlignment="0" applyProtection="0"/>
    <xf numFmtId="0" fontId="3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 fillId="0" borderId="0"/>
    <xf numFmtId="0" fontId="30" fillId="0" borderId="0"/>
    <xf numFmtId="0" fontId="30" fillId="0" borderId="0"/>
    <xf numFmtId="188" fontId="19" fillId="0" borderId="0" applyFont="0" applyFill="0" applyBorder="0" applyAlignment="0" applyProtection="0"/>
    <xf numFmtId="18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6" fontId="19" fillId="0" borderId="0" applyFont="0" applyFill="0" applyBorder="0" applyAlignment="0" applyProtection="0"/>
    <xf numFmtId="188" fontId="19" fillId="0" borderId="0" applyFont="0" applyFill="0" applyBorder="0" applyAlignment="0" applyProtection="0"/>
    <xf numFmtId="184" fontId="12" fillId="0" borderId="0" applyFont="0" applyFill="0" applyBorder="0" applyAlignment="0" applyProtection="0"/>
    <xf numFmtId="166" fontId="19" fillId="0" borderId="0" applyFont="0" applyFill="0" applyBorder="0" applyAlignment="0" applyProtection="0"/>
    <xf numFmtId="186" fontId="19" fillId="0" borderId="0" applyFont="0" applyFill="0" applyBorder="0" applyAlignment="0" applyProtection="0"/>
    <xf numFmtId="166" fontId="19" fillId="0" borderId="0" applyFont="0" applyFill="0" applyBorder="0" applyAlignment="0" applyProtection="0"/>
    <xf numFmtId="184" fontId="12" fillId="0" borderId="0" applyFont="0" applyFill="0" applyBorder="0" applyAlignment="0" applyProtection="0"/>
    <xf numFmtId="189"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9"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5" fontId="12" fillId="0" borderId="0" applyFont="0" applyFill="0" applyBorder="0" applyAlignment="0" applyProtection="0"/>
    <xf numFmtId="171" fontId="12" fillId="0" borderId="0" applyFont="0" applyFill="0" applyBorder="0" applyAlignment="0" applyProtection="0"/>
    <xf numFmtId="190" fontId="19" fillId="0" borderId="0" applyFont="0" applyFill="0" applyBorder="0" applyAlignment="0" applyProtection="0"/>
    <xf numFmtId="191" fontId="19"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2" fontId="19" fillId="0" borderId="0" applyFont="0" applyFill="0" applyBorder="0" applyAlignment="0" applyProtection="0"/>
    <xf numFmtId="174" fontId="19" fillId="0" borderId="0" applyFont="0" applyFill="0" applyBorder="0" applyAlignment="0" applyProtection="0"/>
    <xf numFmtId="190" fontId="19" fillId="0" borderId="0" applyFont="0" applyFill="0" applyBorder="0" applyAlignment="0" applyProtection="0"/>
    <xf numFmtId="17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94"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4" fontId="19" fillId="0" borderId="0" applyFont="0" applyFill="0" applyBorder="0" applyAlignment="0" applyProtection="0"/>
    <xf numFmtId="169" fontId="19" fillId="0" borderId="0" applyFont="0" applyFill="0" applyBorder="0" applyAlignment="0" applyProtection="0"/>
    <xf numFmtId="19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93"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4"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93" fontId="19" fillId="0" borderId="0" applyFont="0" applyFill="0" applyBorder="0" applyAlignment="0" applyProtection="0"/>
    <xf numFmtId="169"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71"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90" fontId="19" fillId="0" borderId="0" applyFont="0" applyFill="0" applyBorder="0" applyAlignment="0" applyProtection="0"/>
    <xf numFmtId="174" fontId="19" fillId="0" borderId="0" applyFont="0" applyFill="0" applyBorder="0" applyAlignment="0" applyProtection="0"/>
    <xf numFmtId="19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194"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93" fontId="19" fillId="0" borderId="0" applyFont="0" applyFill="0" applyBorder="0" applyAlignment="0" applyProtection="0"/>
    <xf numFmtId="170" fontId="12" fillId="0" borderId="0" applyFont="0" applyFill="0" applyBorder="0" applyAlignment="0" applyProtection="0"/>
    <xf numFmtId="166" fontId="19" fillId="0" borderId="0" applyFont="0" applyFill="0" applyBorder="0" applyAlignment="0" applyProtection="0"/>
    <xf numFmtId="186" fontId="19" fillId="0" borderId="0" applyFont="0" applyFill="0" applyBorder="0" applyAlignment="0" applyProtection="0"/>
    <xf numFmtId="166" fontId="19" fillId="0" borderId="0" applyFont="0" applyFill="0" applyBorder="0" applyAlignment="0" applyProtection="0"/>
    <xf numFmtId="18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19" fillId="0" borderId="0" applyFont="0" applyFill="0" applyBorder="0" applyAlignment="0" applyProtection="0"/>
    <xf numFmtId="177" fontId="12" fillId="0" borderId="0" applyFont="0" applyFill="0" applyBorder="0" applyAlignment="0" applyProtection="0"/>
    <xf numFmtId="186"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19" fillId="0" borderId="0" applyFont="0" applyFill="0" applyBorder="0" applyAlignment="0" applyProtection="0"/>
    <xf numFmtId="18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19" fillId="0" borderId="0" applyFont="0" applyFill="0" applyBorder="0" applyAlignment="0" applyProtection="0"/>
    <xf numFmtId="17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7" fontId="12" fillId="0" borderId="0" applyFont="0" applyFill="0" applyBorder="0" applyAlignment="0" applyProtection="0"/>
    <xf numFmtId="198" fontId="34" fillId="0" borderId="0" applyFont="0" applyFill="0" applyBorder="0" applyAlignment="0" applyProtection="0"/>
    <xf numFmtId="199"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7" fontId="19" fillId="0" borderId="0" applyFont="0" applyFill="0" applyBorder="0" applyAlignment="0" applyProtection="0"/>
    <xf numFmtId="200" fontId="19" fillId="0" borderId="0" applyFont="0" applyFill="0" applyBorder="0" applyAlignment="0" applyProtection="0"/>
    <xf numFmtId="188"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3" fontId="19" fillId="0" borderId="0" applyFont="0" applyFill="0" applyBorder="0" applyAlignment="0" applyProtection="0"/>
    <xf numFmtId="190" fontId="19" fillId="0" borderId="0" applyFont="0" applyFill="0" applyBorder="0" applyAlignment="0" applyProtection="0"/>
    <xf numFmtId="191" fontId="19"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2" fontId="19" fillId="0" borderId="0" applyFont="0" applyFill="0" applyBorder="0" applyAlignment="0" applyProtection="0"/>
    <xf numFmtId="174" fontId="19" fillId="0" borderId="0" applyFont="0" applyFill="0" applyBorder="0" applyAlignment="0" applyProtection="0"/>
    <xf numFmtId="190" fontId="19" fillId="0" borderId="0" applyFont="0" applyFill="0" applyBorder="0" applyAlignment="0" applyProtection="0"/>
    <xf numFmtId="17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94"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4" fontId="19" fillId="0" borderId="0" applyFont="0" applyFill="0" applyBorder="0" applyAlignment="0" applyProtection="0"/>
    <xf numFmtId="169" fontId="19" fillId="0" borderId="0" applyFont="0" applyFill="0" applyBorder="0" applyAlignment="0" applyProtection="0"/>
    <xf numFmtId="19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93"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4"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93" fontId="19" fillId="0" borderId="0" applyFont="0" applyFill="0" applyBorder="0" applyAlignment="0" applyProtection="0"/>
    <xf numFmtId="169"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71"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90" fontId="19" fillId="0" borderId="0" applyFont="0" applyFill="0" applyBorder="0" applyAlignment="0" applyProtection="0"/>
    <xf numFmtId="174" fontId="19" fillId="0" borderId="0" applyFont="0" applyFill="0" applyBorder="0" applyAlignment="0" applyProtection="0"/>
    <xf numFmtId="19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171" fontId="12" fillId="0" borderId="0" applyFont="0" applyFill="0" applyBorder="0" applyAlignment="0" applyProtection="0"/>
    <xf numFmtId="194"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93" fontId="19" fillId="0" borderId="0" applyFont="0" applyFill="0" applyBorder="0" applyAlignment="0" applyProtection="0"/>
    <xf numFmtId="185" fontId="19" fillId="0" borderId="0" applyFont="0" applyFill="0" applyBorder="0" applyAlignment="0" applyProtection="0"/>
    <xf numFmtId="201" fontId="19" fillId="0" borderId="0" applyFont="0" applyFill="0" applyBorder="0" applyAlignment="0" applyProtection="0"/>
    <xf numFmtId="167" fontId="19" fillId="0" borderId="0" applyFont="0" applyFill="0" applyBorder="0" applyAlignment="0" applyProtection="0"/>
    <xf numFmtId="170"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185" fontId="19" fillId="0" borderId="0" applyFont="0" applyFill="0" applyBorder="0" applyAlignment="0" applyProtection="0"/>
    <xf numFmtId="20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20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203" fontId="19" fillId="0" borderId="0" applyFont="0" applyFill="0" applyBorder="0" applyAlignment="0" applyProtection="0"/>
    <xf numFmtId="167" fontId="19" fillId="0" borderId="0" applyFont="0" applyFill="0" applyBorder="0" applyAlignment="0" applyProtection="0"/>
    <xf numFmtId="20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185" fontId="12"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04" fontId="19" fillId="0" borderId="0" applyFont="0" applyFill="0" applyBorder="0" applyAlignment="0" applyProtection="0"/>
    <xf numFmtId="185" fontId="19" fillId="0" borderId="0" applyFont="0" applyFill="0" applyBorder="0" applyAlignment="0" applyProtection="0"/>
    <xf numFmtId="206" fontId="19" fillId="0" borderId="0" applyFont="0" applyFill="0" applyBorder="0" applyAlignment="0" applyProtection="0"/>
    <xf numFmtId="185" fontId="19" fillId="0" borderId="0" applyFont="0" applyFill="0" applyBorder="0" applyAlignment="0" applyProtection="0"/>
    <xf numFmtId="20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170"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17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185" fontId="19" fillId="0" borderId="0" applyFont="0" applyFill="0" applyBorder="0" applyAlignment="0" applyProtection="0"/>
    <xf numFmtId="203" fontId="19" fillId="0" borderId="0" applyFont="0" applyFill="0" applyBorder="0" applyAlignment="0" applyProtection="0"/>
    <xf numFmtId="18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207" fontId="19" fillId="0" borderId="0" applyFont="0" applyFill="0" applyBorder="0" applyAlignment="0" applyProtection="0"/>
    <xf numFmtId="208" fontId="19" fillId="0" borderId="0" applyFont="0" applyFill="0" applyBorder="0" applyAlignment="0" applyProtection="0"/>
    <xf numFmtId="20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204" fontId="19" fillId="0" borderId="0" applyFont="0" applyFill="0" applyBorder="0" applyAlignment="0" applyProtection="0"/>
    <xf numFmtId="18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19" fillId="0" borderId="0" applyFont="0" applyFill="0" applyBorder="0" applyAlignment="0" applyProtection="0"/>
    <xf numFmtId="177" fontId="12" fillId="0" borderId="0" applyFont="0" applyFill="0" applyBorder="0" applyAlignment="0" applyProtection="0"/>
    <xf numFmtId="186"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19" fillId="0" borderId="0" applyFont="0" applyFill="0" applyBorder="0" applyAlignment="0" applyProtection="0"/>
    <xf numFmtId="18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19" fillId="0" borderId="0" applyFont="0" applyFill="0" applyBorder="0" applyAlignment="0" applyProtection="0"/>
    <xf numFmtId="17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7" fontId="12" fillId="0" borderId="0" applyFont="0" applyFill="0" applyBorder="0" applyAlignment="0" applyProtection="0"/>
    <xf numFmtId="198" fontId="34" fillId="0" borderId="0" applyFont="0" applyFill="0" applyBorder="0" applyAlignment="0" applyProtection="0"/>
    <xf numFmtId="199"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7" fontId="19" fillId="0" borderId="0" applyFont="0" applyFill="0" applyBorder="0" applyAlignment="0" applyProtection="0"/>
    <xf numFmtId="200" fontId="19" fillId="0" borderId="0" applyFont="0" applyFill="0" applyBorder="0" applyAlignment="0" applyProtection="0"/>
    <xf numFmtId="170" fontId="12" fillId="0" borderId="0" applyFont="0" applyFill="0" applyBorder="0" applyAlignment="0" applyProtection="0"/>
    <xf numFmtId="188"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3" fontId="19" fillId="0" borderId="0" applyFont="0" applyFill="0" applyBorder="0" applyAlignment="0" applyProtection="0"/>
    <xf numFmtId="171" fontId="12" fillId="0" borderId="0" applyFont="0" applyFill="0" applyBorder="0" applyAlignment="0" applyProtection="0"/>
    <xf numFmtId="185" fontId="19" fillId="0" borderId="0" applyFont="0" applyFill="0" applyBorder="0" applyAlignment="0" applyProtection="0"/>
    <xf numFmtId="201" fontId="19" fillId="0" borderId="0" applyFont="0" applyFill="0" applyBorder="0" applyAlignment="0" applyProtection="0"/>
    <xf numFmtId="167" fontId="19" fillId="0" borderId="0" applyFont="0" applyFill="0" applyBorder="0" applyAlignment="0" applyProtection="0"/>
    <xf numFmtId="170"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185" fontId="19" fillId="0" borderId="0" applyFont="0" applyFill="0" applyBorder="0" applyAlignment="0" applyProtection="0"/>
    <xf numFmtId="20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20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203" fontId="19" fillId="0" borderId="0" applyFont="0" applyFill="0" applyBorder="0" applyAlignment="0" applyProtection="0"/>
    <xf numFmtId="167" fontId="19" fillId="0" borderId="0" applyFont="0" applyFill="0" applyBorder="0" applyAlignment="0" applyProtection="0"/>
    <xf numFmtId="20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185" fontId="12"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04" fontId="19" fillId="0" borderId="0" applyFont="0" applyFill="0" applyBorder="0" applyAlignment="0" applyProtection="0"/>
    <xf numFmtId="185" fontId="19" fillId="0" borderId="0" applyFont="0" applyFill="0" applyBorder="0" applyAlignment="0" applyProtection="0"/>
    <xf numFmtId="206" fontId="19" fillId="0" borderId="0" applyFont="0" applyFill="0" applyBorder="0" applyAlignment="0" applyProtection="0"/>
    <xf numFmtId="185" fontId="19" fillId="0" borderId="0" applyFont="0" applyFill="0" applyBorder="0" applyAlignment="0" applyProtection="0"/>
    <xf numFmtId="20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170"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17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185" fontId="19" fillId="0" borderId="0" applyFont="0" applyFill="0" applyBorder="0" applyAlignment="0" applyProtection="0"/>
    <xf numFmtId="203" fontId="19" fillId="0" borderId="0" applyFont="0" applyFill="0" applyBorder="0" applyAlignment="0" applyProtection="0"/>
    <xf numFmtId="18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207" fontId="19" fillId="0" borderId="0" applyFont="0" applyFill="0" applyBorder="0" applyAlignment="0" applyProtection="0"/>
    <xf numFmtId="208" fontId="19" fillId="0" borderId="0" applyFont="0" applyFill="0" applyBorder="0" applyAlignment="0" applyProtection="0"/>
    <xf numFmtId="20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204" fontId="19" fillId="0" borderId="0" applyFont="0" applyFill="0" applyBorder="0" applyAlignment="0" applyProtection="0"/>
    <xf numFmtId="190" fontId="19" fillId="0" borderId="0" applyFont="0" applyFill="0" applyBorder="0" applyAlignment="0" applyProtection="0"/>
    <xf numFmtId="191" fontId="19"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2" fontId="19" fillId="0" borderId="0" applyFont="0" applyFill="0" applyBorder="0" applyAlignment="0" applyProtection="0"/>
    <xf numFmtId="174" fontId="19" fillId="0" borderId="0" applyFont="0" applyFill="0" applyBorder="0" applyAlignment="0" applyProtection="0"/>
    <xf numFmtId="190" fontId="19" fillId="0" borderId="0" applyFont="0" applyFill="0" applyBorder="0" applyAlignment="0" applyProtection="0"/>
    <xf numFmtId="17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94"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4" fontId="19" fillId="0" borderId="0" applyFont="0" applyFill="0" applyBorder="0" applyAlignment="0" applyProtection="0"/>
    <xf numFmtId="169" fontId="19" fillId="0" borderId="0" applyFont="0" applyFill="0" applyBorder="0" applyAlignment="0" applyProtection="0"/>
    <xf numFmtId="19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93"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4"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93" fontId="19" fillId="0" borderId="0" applyFont="0" applyFill="0" applyBorder="0" applyAlignment="0" applyProtection="0"/>
    <xf numFmtId="169"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71"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90" fontId="19" fillId="0" borderId="0" applyFont="0" applyFill="0" applyBorder="0" applyAlignment="0" applyProtection="0"/>
    <xf numFmtId="174" fontId="19" fillId="0" borderId="0" applyFont="0" applyFill="0" applyBorder="0" applyAlignment="0" applyProtection="0"/>
    <xf numFmtId="19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194"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93" fontId="19" fillId="0" borderId="0" applyFont="0" applyFill="0" applyBorder="0" applyAlignment="0" applyProtection="0"/>
    <xf numFmtId="170" fontId="12" fillId="0" borderId="0" applyFont="0" applyFill="0" applyBorder="0" applyAlignment="0" applyProtection="0"/>
    <xf numFmtId="184" fontId="12" fillId="0" borderId="0" applyFont="0" applyFill="0" applyBorder="0" applyAlignment="0" applyProtection="0"/>
    <xf numFmtId="189"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9"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5" fontId="1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6" fontId="19" fillId="0" borderId="0" applyFont="0" applyFill="0" applyBorder="0" applyAlignment="0" applyProtection="0"/>
    <xf numFmtId="0" fontId="30" fillId="0" borderId="0"/>
    <xf numFmtId="0" fontId="30" fillId="0" borderId="0"/>
    <xf numFmtId="183" fontId="19" fillId="0" borderId="0" applyFont="0" applyFill="0" applyBorder="0" applyAlignment="0" applyProtection="0"/>
    <xf numFmtId="0" fontId="30" fillId="0" borderId="0"/>
    <xf numFmtId="0" fontId="30" fillId="0" borderId="0"/>
    <xf numFmtId="0" fontId="30" fillId="0" borderId="0"/>
    <xf numFmtId="166" fontId="19" fillId="0" borderId="0" applyFont="0" applyFill="0" applyBorder="0" applyAlignment="0" applyProtection="0"/>
    <xf numFmtId="18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7" fontId="12" fillId="0" borderId="0" applyFont="0" applyFill="0" applyBorder="0" applyAlignment="0" applyProtection="0"/>
    <xf numFmtId="198" fontId="34" fillId="0" borderId="0" applyFont="0" applyFill="0" applyBorder="0" applyAlignment="0" applyProtection="0"/>
    <xf numFmtId="199"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7" fontId="19" fillId="0" borderId="0" applyFont="0" applyFill="0" applyBorder="0" applyAlignment="0" applyProtection="0"/>
    <xf numFmtId="0" fontId="3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 fillId="0" borderId="0"/>
    <xf numFmtId="0" fontId="30" fillId="0" borderId="0"/>
    <xf numFmtId="18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30" fillId="0" borderId="0"/>
    <xf numFmtId="200"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0" fontId="12" fillId="0" borderId="0" applyFont="0" applyFill="0" applyBorder="0" applyAlignment="0" applyProtection="0"/>
    <xf numFmtId="185" fontId="19" fillId="0" borderId="0" applyFont="0" applyFill="0" applyBorder="0" applyAlignment="0" applyProtection="0"/>
    <xf numFmtId="201" fontId="19" fillId="0" borderId="0" applyFont="0" applyFill="0" applyBorder="0" applyAlignment="0" applyProtection="0"/>
    <xf numFmtId="167" fontId="19" fillId="0" borderId="0" applyFont="0" applyFill="0" applyBorder="0" applyAlignment="0" applyProtection="0"/>
    <xf numFmtId="170"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185" fontId="19" fillId="0" borderId="0" applyFont="0" applyFill="0" applyBorder="0" applyAlignment="0" applyProtection="0"/>
    <xf numFmtId="20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20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203" fontId="19" fillId="0" borderId="0" applyFont="0" applyFill="0" applyBorder="0" applyAlignment="0" applyProtection="0"/>
    <xf numFmtId="167" fontId="19" fillId="0" borderId="0" applyFont="0" applyFill="0" applyBorder="0" applyAlignment="0" applyProtection="0"/>
    <xf numFmtId="20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185" fontId="12"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04" fontId="19" fillId="0" borderId="0" applyFont="0" applyFill="0" applyBorder="0" applyAlignment="0" applyProtection="0"/>
    <xf numFmtId="185" fontId="19" fillId="0" borderId="0" applyFont="0" applyFill="0" applyBorder="0" applyAlignment="0" applyProtection="0"/>
    <xf numFmtId="206" fontId="19" fillId="0" borderId="0" applyFont="0" applyFill="0" applyBorder="0" applyAlignment="0" applyProtection="0"/>
    <xf numFmtId="185" fontId="19" fillId="0" borderId="0" applyFont="0" applyFill="0" applyBorder="0" applyAlignment="0" applyProtection="0"/>
    <xf numFmtId="20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17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170"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17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185" fontId="19" fillId="0" borderId="0" applyFont="0" applyFill="0" applyBorder="0" applyAlignment="0" applyProtection="0"/>
    <xf numFmtId="203" fontId="19" fillId="0" borderId="0" applyFont="0" applyFill="0" applyBorder="0" applyAlignment="0" applyProtection="0"/>
    <xf numFmtId="18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207" fontId="19" fillId="0" borderId="0" applyFont="0" applyFill="0" applyBorder="0" applyAlignment="0" applyProtection="0"/>
    <xf numFmtId="208" fontId="19" fillId="0" borderId="0" applyFont="0" applyFill="0" applyBorder="0" applyAlignment="0" applyProtection="0"/>
    <xf numFmtId="205"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85" fontId="19" fillId="0" borderId="0" applyFont="0" applyFill="0" applyBorder="0" applyAlignment="0" applyProtection="0"/>
    <xf numFmtId="204" fontId="19" fillId="0" borderId="0" applyFont="0" applyFill="0" applyBorder="0" applyAlignment="0" applyProtection="0"/>
    <xf numFmtId="190" fontId="19" fillId="0" borderId="0" applyFont="0" applyFill="0" applyBorder="0" applyAlignment="0" applyProtection="0"/>
    <xf numFmtId="191" fontId="19"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2" fontId="19" fillId="0" borderId="0" applyFont="0" applyFill="0" applyBorder="0" applyAlignment="0" applyProtection="0"/>
    <xf numFmtId="174" fontId="19" fillId="0" borderId="0" applyFont="0" applyFill="0" applyBorder="0" applyAlignment="0" applyProtection="0"/>
    <xf numFmtId="190" fontId="19" fillId="0" borderId="0" applyFont="0" applyFill="0" applyBorder="0" applyAlignment="0" applyProtection="0"/>
    <xf numFmtId="17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94"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4" fontId="19" fillId="0" borderId="0" applyFont="0" applyFill="0" applyBorder="0" applyAlignment="0" applyProtection="0"/>
    <xf numFmtId="169" fontId="19" fillId="0" borderId="0" applyFont="0" applyFill="0" applyBorder="0" applyAlignment="0" applyProtection="0"/>
    <xf numFmtId="19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93"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4"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93" fontId="19" fillId="0" borderId="0" applyFont="0" applyFill="0" applyBorder="0" applyAlignment="0" applyProtection="0"/>
    <xf numFmtId="169"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71"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90" fontId="19" fillId="0" borderId="0" applyFont="0" applyFill="0" applyBorder="0" applyAlignment="0" applyProtection="0"/>
    <xf numFmtId="174" fontId="19" fillId="0" borderId="0" applyFont="0" applyFill="0" applyBorder="0" applyAlignment="0" applyProtection="0"/>
    <xf numFmtId="19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194"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93" fontId="19" fillId="0" borderId="0" applyFont="0" applyFill="0" applyBorder="0" applyAlignment="0" applyProtection="0"/>
    <xf numFmtId="184" fontId="12" fillId="0" borderId="0" applyFont="0" applyFill="0" applyBorder="0" applyAlignment="0" applyProtection="0"/>
    <xf numFmtId="189"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9"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5" fontId="12" fillId="0" borderId="0" applyFont="0" applyFill="0" applyBorder="0" applyAlignment="0" applyProtection="0"/>
    <xf numFmtId="171" fontId="12" fillId="0" borderId="0" applyFont="0" applyFill="0" applyBorder="0" applyAlignment="0" applyProtection="0"/>
    <xf numFmtId="188" fontId="19" fillId="0" borderId="0" applyFont="0" applyFill="0" applyBorder="0" applyAlignment="0" applyProtection="0"/>
    <xf numFmtId="166" fontId="1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6" fontId="19" fillId="0" borderId="0" applyFont="0" applyFill="0" applyBorder="0" applyAlignment="0" applyProtection="0"/>
    <xf numFmtId="0" fontId="32" fillId="0" borderId="0">
      <alignment vertical="top"/>
    </xf>
    <xf numFmtId="0" fontId="32" fillId="0" borderId="0">
      <alignment vertical="top"/>
    </xf>
    <xf numFmtId="0" fontId="31" fillId="0" borderId="0">
      <alignment vertical="top"/>
    </xf>
    <xf numFmtId="0" fontId="31" fillId="0" borderId="0">
      <alignment vertical="top"/>
    </xf>
    <xf numFmtId="0" fontId="31" fillId="0" borderId="0">
      <alignment vertical="top"/>
    </xf>
    <xf numFmtId="0" fontId="32" fillId="0" borderId="0">
      <alignment vertical="top"/>
    </xf>
    <xf numFmtId="0" fontId="32" fillId="0" borderId="0">
      <alignment vertical="top"/>
    </xf>
    <xf numFmtId="0" fontId="31" fillId="0" borderId="0">
      <alignment vertical="top"/>
    </xf>
    <xf numFmtId="0" fontId="31" fillId="0" borderId="0">
      <alignment vertical="top"/>
    </xf>
    <xf numFmtId="0" fontId="31" fillId="0" borderId="0">
      <alignment vertical="top"/>
    </xf>
    <xf numFmtId="0" fontId="32" fillId="0" borderId="0">
      <alignment vertical="top"/>
    </xf>
    <xf numFmtId="0" fontId="3" fillId="0" borderId="0"/>
    <xf numFmtId="0" fontId="32" fillId="0" borderId="0">
      <alignment vertical="top"/>
    </xf>
    <xf numFmtId="0" fontId="32" fillId="0" borderId="0">
      <alignment vertical="top"/>
    </xf>
    <xf numFmtId="0" fontId="32" fillId="0" borderId="0">
      <alignment vertical="top"/>
    </xf>
    <xf numFmtId="0" fontId="31" fillId="0" borderId="0">
      <alignment vertical="top"/>
    </xf>
    <xf numFmtId="0" fontId="31" fillId="0" borderId="0">
      <alignment vertical="top"/>
    </xf>
    <xf numFmtId="0" fontId="31" fillId="0" borderId="0">
      <alignment vertical="top"/>
    </xf>
    <xf numFmtId="0" fontId="32"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5" fontId="16" fillId="0" borderId="0" applyProtection="0"/>
    <xf numFmtId="184" fontId="16" fillId="0" borderId="0" applyProtection="0"/>
    <xf numFmtId="184" fontId="16" fillId="0" borderId="0" applyProtection="0"/>
    <xf numFmtId="0" fontId="13" fillId="0" borderId="0" applyProtection="0"/>
    <xf numFmtId="175" fontId="16" fillId="0" borderId="0" applyProtection="0"/>
    <xf numFmtId="184" fontId="16" fillId="0" borderId="0" applyProtection="0"/>
    <xf numFmtId="184" fontId="16" fillId="0" borderId="0" applyProtection="0"/>
    <xf numFmtId="0" fontId="13" fillId="0" borderId="0" applyProtection="0"/>
    <xf numFmtId="188" fontId="1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6" fontId="19" fillId="0" borderId="0" applyFont="0" applyFill="0" applyBorder="0" applyAlignment="0" applyProtection="0"/>
    <xf numFmtId="0" fontId="30" fillId="0" borderId="0"/>
    <xf numFmtId="183" fontId="19" fillId="0" borderId="0" applyFont="0" applyFill="0" applyBorder="0" applyAlignment="0" applyProtection="0"/>
    <xf numFmtId="0" fontId="30" fillId="0" borderId="0"/>
    <xf numFmtId="209" fontId="35" fillId="0" borderId="0" applyFont="0" applyFill="0" applyBorder="0" applyAlignment="0" applyProtection="0"/>
    <xf numFmtId="210" fontId="36" fillId="0" borderId="0" applyFont="0" applyFill="0" applyBorder="0" applyAlignment="0" applyProtection="0"/>
    <xf numFmtId="211" fontId="36" fillId="0" borderId="0" applyFont="0" applyFill="0" applyBorder="0" applyAlignment="0" applyProtection="0"/>
    <xf numFmtId="0" fontId="37" fillId="0" borderId="0"/>
    <xf numFmtId="0" fontId="38" fillId="0" borderId="0"/>
    <xf numFmtId="0" fontId="38" fillId="0" borderId="0"/>
    <xf numFmtId="0" fontId="38" fillId="0" borderId="0"/>
    <xf numFmtId="0" fontId="7" fillId="0" borderId="0"/>
    <xf numFmtId="1" fontId="39" fillId="0" borderId="1" applyBorder="0" applyAlignment="0">
      <alignment horizontal="center"/>
    </xf>
    <xf numFmtId="1" fontId="39" fillId="0" borderId="1" applyBorder="0" applyAlignment="0">
      <alignment horizontal="center"/>
    </xf>
    <xf numFmtId="0" fontId="40" fillId="0" borderId="0"/>
    <xf numFmtId="0" fontId="40" fillId="0" borderId="0"/>
    <xf numFmtId="0" fontId="3" fillId="0" borderId="0"/>
    <xf numFmtId="0" fontId="41" fillId="0" borderId="0"/>
    <xf numFmtId="0" fontId="40" fillId="0" borderId="0" applyProtection="0"/>
    <xf numFmtId="3" fontId="14" fillId="0" borderId="1"/>
    <xf numFmtId="3" fontId="14" fillId="0" borderId="1"/>
    <xf numFmtId="3" fontId="14" fillId="0" borderId="1"/>
    <xf numFmtId="3" fontId="14" fillId="0" borderId="1"/>
    <xf numFmtId="209" fontId="35" fillId="0" borderId="0" applyFont="0" applyFill="0" applyBorder="0" applyAlignment="0" applyProtection="0"/>
    <xf numFmtId="0" fontId="42" fillId="5" borderId="0"/>
    <xf numFmtId="0" fontId="42" fillId="5" borderId="0"/>
    <xf numFmtId="0" fontId="42" fillId="5" borderId="0"/>
    <xf numFmtId="209" fontId="35" fillId="0" borderId="0" applyFont="0" applyFill="0" applyBorder="0" applyAlignment="0" applyProtection="0"/>
    <xf numFmtId="0" fontId="42"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209" fontId="35" fillId="0" borderId="0" applyFont="0" applyFill="0" applyBorder="0" applyAlignment="0" applyProtection="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4" fillId="0" borderId="0" applyFont="0" applyFill="0" applyBorder="0" applyAlignment="0">
      <alignment horizontal="left"/>
    </xf>
    <xf numFmtId="0" fontId="42" fillId="5" borderId="0"/>
    <xf numFmtId="0" fontId="44" fillId="0" borderId="0" applyFont="0" applyFill="0" applyBorder="0" applyAlignment="0">
      <alignment horizontal="left"/>
    </xf>
    <xf numFmtId="209" fontId="35" fillId="0" borderId="0" applyFont="0" applyFill="0" applyBorder="0" applyAlignment="0" applyProtection="0"/>
    <xf numFmtId="0" fontId="42" fillId="5" borderId="0"/>
    <xf numFmtId="0" fontId="42" fillId="5" borderId="0"/>
    <xf numFmtId="0" fontId="45" fillId="0" borderId="1" applyNumberFormat="0" applyFont="0" applyBorder="0">
      <alignment horizontal="left" indent="2"/>
    </xf>
    <xf numFmtId="0" fontId="45" fillId="0" borderId="1" applyNumberFormat="0" applyFont="0" applyBorder="0">
      <alignment horizontal="left" indent="2"/>
    </xf>
    <xf numFmtId="0" fontId="44" fillId="0" borderId="0" applyFont="0" applyFill="0" applyBorder="0" applyAlignment="0">
      <alignment horizontal="left"/>
    </xf>
    <xf numFmtId="0" fontId="44" fillId="0" borderId="0" applyFont="0" applyFill="0" applyBorder="0" applyAlignment="0">
      <alignment horizontal="left"/>
    </xf>
    <xf numFmtId="0" fontId="46" fillId="0" borderId="0"/>
    <xf numFmtId="0" fontId="47" fillId="6" borderId="4" applyFont="0" applyFill="0" applyAlignment="0">
      <alignment vertical="center" wrapText="1"/>
    </xf>
    <xf numFmtId="9" fontId="48" fillId="0" borderId="0" applyBorder="0" applyAlignment="0" applyProtection="0"/>
    <xf numFmtId="0" fontId="49" fillId="5" borderId="0"/>
    <xf numFmtId="0" fontId="49"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9" fillId="5" borderId="0"/>
    <xf numFmtId="0" fontId="49" fillId="5" borderId="0"/>
    <xf numFmtId="0" fontId="45" fillId="0" borderId="1" applyNumberFormat="0" applyFont="0" applyBorder="0" applyAlignment="0">
      <alignment horizontal="center"/>
    </xf>
    <xf numFmtId="0" fontId="45" fillId="0" borderId="1" applyNumberFormat="0" applyFont="0" applyBorder="0" applyAlignment="0">
      <alignment horizontal="center"/>
    </xf>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1" fillId="0" borderId="0"/>
    <xf numFmtId="0" fontId="52" fillId="5" borderId="0"/>
    <xf numFmtId="0" fontId="52"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43" fillId="5" borderId="0"/>
    <xf numFmtId="0" fontId="52" fillId="5" borderId="0"/>
    <xf numFmtId="0" fontId="53" fillId="0" borderId="0">
      <alignment wrapText="1"/>
    </xf>
    <xf numFmtId="0" fontId="5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53" fillId="0" borderId="0">
      <alignment wrapText="1"/>
    </xf>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176" fontId="54" fillId="0" borderId="5" applyNumberFormat="0" applyFont="0" applyBorder="0" applyAlignment="0">
      <alignment horizontal="center"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17"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4" borderId="0" applyNumberFormat="0" applyBorder="0" applyAlignment="0" applyProtection="0"/>
    <xf numFmtId="212" fontId="57" fillId="0" borderId="0" applyFont="0" applyFill="0" applyBorder="0" applyAlignment="0" applyProtection="0"/>
    <xf numFmtId="0" fontId="58" fillId="0" borderId="0" applyFont="0" applyFill="0" applyBorder="0" applyAlignment="0" applyProtection="0"/>
    <xf numFmtId="172" fontId="59" fillId="0" borderId="0" applyFont="0" applyFill="0" applyBorder="0" applyAlignment="0" applyProtection="0"/>
    <xf numFmtId="204" fontId="57" fillId="0" borderId="0" applyFont="0" applyFill="0" applyBorder="0" applyAlignment="0" applyProtection="0"/>
    <xf numFmtId="0" fontId="58" fillId="0" borderId="0" applyFont="0" applyFill="0" applyBorder="0" applyAlignment="0" applyProtection="0"/>
    <xf numFmtId="213" fontId="57" fillId="0" borderId="0" applyFont="0" applyFill="0" applyBorder="0" applyAlignment="0" applyProtection="0"/>
    <xf numFmtId="0" fontId="60" fillId="0" borderId="0">
      <alignment horizontal="center" wrapText="1"/>
      <protection locked="0"/>
    </xf>
    <xf numFmtId="0" fontId="9" fillId="0" borderId="0">
      <alignment horizontal="center" wrapText="1"/>
      <protection locked="0"/>
    </xf>
    <xf numFmtId="0" fontId="61" fillId="0" borderId="0" applyNumberFormat="0" applyBorder="0" applyAlignment="0">
      <alignment horizontal="center"/>
    </xf>
    <xf numFmtId="202" fontId="62" fillId="0" borderId="0" applyFont="0" applyFill="0" applyBorder="0" applyAlignment="0" applyProtection="0"/>
    <xf numFmtId="0" fontId="63" fillId="0" borderId="0" applyFont="0" applyFill="0" applyBorder="0" applyAlignment="0" applyProtection="0"/>
    <xf numFmtId="214" fontId="19" fillId="0" borderId="0" applyFont="0" applyFill="0" applyBorder="0" applyAlignment="0" applyProtection="0"/>
    <xf numFmtId="192" fontId="62" fillId="0" borderId="0" applyFont="0" applyFill="0" applyBorder="0" applyAlignment="0" applyProtection="0"/>
    <xf numFmtId="0" fontId="63" fillId="0" borderId="0" applyFont="0" applyFill="0" applyBorder="0" applyAlignment="0" applyProtection="0"/>
    <xf numFmtId="215" fontId="19" fillId="0" borderId="0" applyFont="0" applyFill="0" applyBorder="0" applyAlignment="0" applyProtection="0"/>
    <xf numFmtId="184" fontId="12" fillId="0" borderId="0" applyFont="0" applyFill="0" applyBorder="0" applyAlignment="0" applyProtection="0"/>
    <xf numFmtId="189" fontId="12" fillId="0" borderId="0" applyFont="0" applyFill="0" applyBorder="0" applyAlignment="0" applyProtection="0"/>
    <xf numFmtId="0" fontId="64" fillId="8" borderId="0" applyNumberFormat="0" applyBorder="0" applyAlignment="0" applyProtection="0"/>
    <xf numFmtId="0" fontId="172" fillId="3" borderId="0" applyNumberFormat="0" applyBorder="0" applyAlignment="0" applyProtection="0"/>
    <xf numFmtId="0" fontId="8" fillId="0" borderId="0"/>
    <xf numFmtId="0" fontId="65" fillId="0" borderId="0" applyNumberFormat="0" applyFill="0" applyBorder="0" applyAlignment="0" applyProtection="0"/>
    <xf numFmtId="0" fontId="63" fillId="0" borderId="0"/>
    <xf numFmtId="0" fontId="66" fillId="0" borderId="0"/>
    <xf numFmtId="0" fontId="67" fillId="0" borderId="0"/>
    <xf numFmtId="0" fontId="63" fillId="0" borderId="0"/>
    <xf numFmtId="0" fontId="68" fillId="0" borderId="0"/>
    <xf numFmtId="0" fontId="69" fillId="0" borderId="0"/>
    <xf numFmtId="0" fontId="70" fillId="0" borderId="0"/>
    <xf numFmtId="216" fontId="33" fillId="0" borderId="0" applyFill="0" applyBorder="0" applyAlignment="0"/>
    <xf numFmtId="217" fontId="10" fillId="0" borderId="0" applyFill="0" applyBorder="0" applyAlignment="0"/>
    <xf numFmtId="214" fontId="10" fillId="0" borderId="0" applyFill="0" applyBorder="0" applyAlignment="0"/>
    <xf numFmtId="218" fontId="71"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20"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2"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4" fontId="51"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71"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8" fontId="71"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18" fontId="71"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0" fontId="72" fillId="25" borderId="6" applyNumberFormat="0" applyAlignment="0" applyProtection="0"/>
    <xf numFmtId="0" fontId="73" fillId="0" borderId="0"/>
    <xf numFmtId="0" fontId="74" fillId="0" borderId="0"/>
    <xf numFmtId="0" fontId="75" fillId="0" borderId="0" applyFill="0" applyBorder="0" applyProtection="0">
      <alignment horizontal="center"/>
      <protection locked="0"/>
    </xf>
    <xf numFmtId="230" fontId="19" fillId="0" borderId="0" applyFont="0" applyFill="0" applyBorder="0" applyAlignment="0" applyProtection="0"/>
    <xf numFmtId="0" fontId="76" fillId="0" borderId="7">
      <alignment horizontal="center"/>
    </xf>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167" fontId="3" fillId="0" borderId="0" applyFont="0" applyFill="0" applyBorder="0" applyAlignment="0" applyProtection="0"/>
    <xf numFmtId="167" fontId="78" fillId="0" borderId="0" applyFont="0" applyFill="0" applyBorder="0" applyAlignment="0" applyProtection="0"/>
    <xf numFmtId="170" fontId="56"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201"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233" fontId="16" fillId="0" borderId="0" applyProtection="0"/>
    <xf numFmtId="233" fontId="16" fillId="0" borderId="0" applyProtection="0"/>
    <xf numFmtId="20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165" fontId="16" fillId="0" borderId="0" applyFont="0" applyFill="0" applyBorder="0" applyAlignment="0" applyProtection="0"/>
    <xf numFmtId="171" fontId="16" fillId="0" borderId="0" applyFont="0" applyFill="0" applyBorder="0" applyAlignment="0" applyProtection="0"/>
    <xf numFmtId="181" fontId="16" fillId="0" borderId="0" applyFont="0" applyFill="0" applyBorder="0" applyAlignment="0" applyProtection="0"/>
    <xf numFmtId="167" fontId="5" fillId="0" borderId="0" applyFont="0" applyFill="0" applyBorder="0" applyAlignment="0" applyProtection="0"/>
    <xf numFmtId="170" fontId="16" fillId="0" borderId="0" applyFont="0" applyFill="0" applyBorder="0" applyAlignment="0" applyProtection="0"/>
    <xf numFmtId="177" fontId="16" fillId="0" borderId="0" applyFont="0" applyFill="0" applyBorder="0" applyAlignment="0" applyProtection="0"/>
    <xf numFmtId="167" fontId="3" fillId="0" borderId="0" applyFont="0" applyFill="0" applyBorder="0" applyAlignment="0" applyProtection="0"/>
    <xf numFmtId="41" fontId="170" fillId="0" borderId="0" applyFont="0" applyFill="0" applyBorder="0" applyAlignment="0" applyProtection="0"/>
    <xf numFmtId="167" fontId="3" fillId="0" borderId="0" applyFont="0" applyFill="0" applyBorder="0" applyAlignment="0" applyProtection="0"/>
    <xf numFmtId="41" fontId="169" fillId="0" borderId="0" applyFont="0" applyFill="0" applyBorder="0" applyAlignment="0" applyProtection="0"/>
    <xf numFmtId="167" fontId="16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26" fontId="71"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34" fontId="79" fillId="0" borderId="0" applyFont="0" applyFill="0" applyBorder="0" applyAlignment="0" applyProtection="0"/>
    <xf numFmtId="235" fontId="16" fillId="0" borderId="0" applyFont="0" applyFill="0" applyBorder="0" applyAlignment="0" applyProtection="0"/>
    <xf numFmtId="236" fontId="80" fillId="0" borderId="0" applyFont="0" applyFill="0" applyBorder="0" applyAlignment="0" applyProtection="0"/>
    <xf numFmtId="237" fontId="16" fillId="0" borderId="0" applyFont="0" applyFill="0" applyBorder="0" applyAlignment="0" applyProtection="0"/>
    <xf numFmtId="238" fontId="80" fillId="0" borderId="0" applyFont="0" applyFill="0" applyBorder="0" applyAlignment="0" applyProtection="0"/>
    <xf numFmtId="239" fontId="16" fillId="0" borderId="0" applyFont="0" applyFill="0" applyBorder="0" applyAlignment="0" applyProtection="0"/>
    <xf numFmtId="171"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3" fillId="0" borderId="0" applyFont="0" applyFill="0" applyBorder="0" applyAlignment="0" applyProtection="0"/>
    <xf numFmtId="240"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1" fontId="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70" fontId="5" fillId="0" borderId="0" applyFont="0" applyFill="0" applyBorder="0" applyAlignment="0" applyProtection="0"/>
    <xf numFmtId="169" fontId="5" fillId="0" borderId="0" applyFont="0" applyFill="0" applyBorder="0" applyAlignment="0" applyProtection="0"/>
    <xf numFmtId="43" fontId="8"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81" fillId="0" borderId="0" applyFont="0" applyFill="0" applyBorder="0" applyAlignment="0" applyProtection="0"/>
    <xf numFmtId="43"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241"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242"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242"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2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243" fontId="5" fillId="0" borderId="0" applyFont="0" applyFill="0" applyBorder="0" applyAlignment="0" applyProtection="0"/>
    <xf numFmtId="43" fontId="5" fillId="0" borderId="0" applyFont="0" applyFill="0" applyBorder="0" applyAlignment="0" applyProtection="0"/>
    <xf numFmtId="169" fontId="3" fillId="0" borderId="0" applyFont="0" applyFill="0" applyBorder="0" applyAlignment="0" applyProtection="0"/>
    <xf numFmtId="169" fontId="8" fillId="0" borderId="0" applyFont="0" applyFill="0" applyBorder="0" applyAlignment="0" applyProtection="0"/>
    <xf numFmtId="243" fontId="5" fillId="0" borderId="0" applyFont="0" applyFill="0" applyBorder="0" applyAlignment="0" applyProtection="0"/>
    <xf numFmtId="43" fontId="8" fillId="0" borderId="0" applyFont="0" applyFill="0" applyBorder="0" applyAlignment="0" applyProtection="0"/>
    <xf numFmtId="243" fontId="5"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5"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5" fillId="0" borderId="0" applyFont="0" applyFill="0" applyBorder="0" applyAlignment="0" applyProtection="0"/>
    <xf numFmtId="43"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69" fontId="5" fillId="0" borderId="0" applyFont="0" applyFill="0" applyBorder="0" applyAlignment="0" applyProtection="0"/>
    <xf numFmtId="171" fontId="5"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43" fontId="5" fillId="0" borderId="0" applyFont="0" applyFill="0" applyBorder="0" applyAlignment="0" applyProtection="0"/>
    <xf numFmtId="169" fontId="40" fillId="0" borderId="0" applyFont="0" applyFill="0" applyBorder="0" applyAlignment="0" applyProtection="0"/>
    <xf numFmtId="169" fontId="6" fillId="0" borderId="0" applyFont="0" applyFill="0" applyBorder="0" applyAlignment="0" applyProtection="0"/>
    <xf numFmtId="43" fontId="40" fillId="0" borderId="0" applyFont="0" applyFill="0" applyBorder="0" applyAlignment="0" applyProtection="0"/>
    <xf numFmtId="174" fontId="3"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9" fontId="5"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3"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9" fontId="82" fillId="0" borderId="0" applyFont="0" applyFill="0" applyBorder="0" applyAlignment="0" applyProtection="0"/>
    <xf numFmtId="169" fontId="5" fillId="0" borderId="0" applyFont="0" applyFill="0" applyBorder="0" applyAlignment="0" applyProtection="0"/>
    <xf numFmtId="43" fontId="82" fillId="0" borderId="0" applyFont="0" applyFill="0" applyBorder="0" applyAlignment="0" applyProtection="0"/>
    <xf numFmtId="0" fontId="3" fillId="0" borderId="0" applyFont="0" applyFill="0" applyBorder="0" applyAlignment="0" applyProtection="0"/>
    <xf numFmtId="174" fontId="3"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3" fillId="0" borderId="0" applyFont="0" applyFill="0" applyBorder="0" applyAlignment="0" applyProtection="0"/>
    <xf numFmtId="171" fontId="5" fillId="0" borderId="0" applyFont="0" applyFill="0" applyBorder="0" applyAlignment="0" applyProtection="0"/>
    <xf numFmtId="43" fontId="3" fillId="0" borderId="0" applyFont="0" applyFill="0" applyBorder="0" applyAlignment="0" applyProtection="0"/>
    <xf numFmtId="169" fontId="5"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1" fontId="3" fillId="0" borderId="0" applyFont="0" applyFill="0" applyBorder="0" applyAlignment="0" applyProtection="0"/>
    <xf numFmtId="169" fontId="5" fillId="0" borderId="0" applyFont="0" applyFill="0" applyBorder="0" applyAlignment="0" applyProtection="0"/>
    <xf numFmtId="244"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245" fontId="5" fillId="0" borderId="0" applyFont="0" applyFill="0" applyBorder="0" applyAlignment="0" applyProtection="0"/>
    <xf numFmtId="43" fontId="5" fillId="0" borderId="0" applyFont="0" applyFill="0" applyBorder="0" applyAlignment="0" applyProtection="0"/>
    <xf numFmtId="244" fontId="5" fillId="0" borderId="0" applyFont="0" applyFill="0" applyBorder="0" applyAlignment="0" applyProtection="0"/>
    <xf numFmtId="169" fontId="5" fillId="0" borderId="0" applyFont="0" applyFill="0" applyBorder="0" applyAlignment="0" applyProtection="0"/>
    <xf numFmtId="169" fontId="81"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46" fontId="3"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4" fontId="3" fillId="0" borderId="0" applyFont="0" applyFill="0" applyBorder="0" applyAlignment="0" applyProtection="0"/>
    <xf numFmtId="168" fontId="16" fillId="0" borderId="0" applyFont="0" applyFill="0" applyBorder="0" applyAlignment="0" applyProtection="0"/>
    <xf numFmtId="169" fontId="6" fillId="0" borderId="0" applyFont="0" applyFill="0" applyBorder="0" applyAlignment="0" applyProtection="0"/>
    <xf numFmtId="0" fontId="5" fillId="0" borderId="0" applyFont="0" applyFill="0" applyBorder="0" applyAlignment="0" applyProtection="0"/>
    <xf numFmtId="247" fontId="16"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47" fontId="16" fillId="0" borderId="0" applyFont="0" applyFill="0" applyBorder="0" applyAlignment="0" applyProtection="0"/>
    <xf numFmtId="248" fontId="37" fillId="0" borderId="0" applyFont="0" applyFill="0" applyBorder="0" applyAlignment="0" applyProtection="0"/>
    <xf numFmtId="169" fontId="5" fillId="0" borderId="0" applyFont="0" applyFill="0" applyBorder="0" applyAlignment="0" applyProtection="0"/>
    <xf numFmtId="247" fontId="16"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170" fontId="16" fillId="0" borderId="0" applyFont="0" applyFill="0" applyBorder="0" applyAlignment="0" applyProtection="0"/>
    <xf numFmtId="169" fontId="5" fillId="0" borderId="0" applyFont="0" applyFill="0" applyBorder="0" applyAlignment="0" applyProtection="0"/>
    <xf numFmtId="169" fontId="83"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248" fontId="37"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249" fontId="16" fillId="0" borderId="0" applyProtection="0"/>
    <xf numFmtId="248" fontId="37" fillId="0" borderId="0" applyFont="0" applyFill="0" applyBorder="0" applyAlignment="0" applyProtection="0"/>
    <xf numFmtId="43" fontId="51" fillId="0" borderId="0" applyFont="0" applyFill="0" applyBorder="0" applyAlignment="0" applyProtection="0"/>
    <xf numFmtId="169" fontId="51" fillId="0" borderId="0" applyFont="0" applyFill="0" applyBorder="0" applyAlignment="0" applyProtection="0"/>
    <xf numFmtId="43" fontId="51" fillId="0" borderId="0" applyFont="0" applyFill="0" applyBorder="0" applyAlignment="0" applyProtection="0"/>
    <xf numFmtId="169" fontId="51" fillId="0" borderId="0" applyFont="0" applyFill="0" applyBorder="0" applyAlignment="0" applyProtection="0"/>
    <xf numFmtId="43" fontId="67" fillId="0" borderId="0" applyFont="0" applyFill="0" applyBorder="0" applyAlignment="0" applyProtection="0"/>
    <xf numFmtId="169" fontId="67" fillId="0" borderId="0" applyFont="0" applyFill="0" applyBorder="0" applyAlignment="0" applyProtection="0"/>
    <xf numFmtId="43" fontId="67" fillId="0" borderId="0" applyFont="0" applyFill="0" applyBorder="0" applyAlignment="0" applyProtection="0"/>
    <xf numFmtId="169" fontId="67"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67" fillId="0" borderId="0" applyFont="0" applyFill="0" applyBorder="0" applyAlignment="0" applyProtection="0"/>
    <xf numFmtId="169" fontId="67" fillId="0" borderId="0" applyFont="0" applyFill="0" applyBorder="0" applyAlignment="0" applyProtection="0"/>
    <xf numFmtId="43" fontId="67" fillId="0" borderId="0" applyFont="0" applyFill="0" applyBorder="0" applyAlignment="0" applyProtection="0"/>
    <xf numFmtId="169" fontId="6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250" fontId="3" fillId="0" borderId="0" applyFont="0" applyFill="0" applyBorder="0" applyAlignment="0" applyProtection="0"/>
    <xf numFmtId="0" fontId="3" fillId="0" borderId="0" applyFont="0" applyFill="0" applyBorder="0" applyAlignment="0" applyProtection="0"/>
    <xf numFmtId="169" fontId="3" fillId="0" borderId="0" applyFont="0" applyFill="0" applyBorder="0" applyAlignment="0" applyProtection="0"/>
    <xf numFmtId="171" fontId="56" fillId="0" borderId="0" applyFont="0" applyFill="0" applyBorder="0" applyAlignment="0" applyProtection="0"/>
    <xf numFmtId="251" fontId="16" fillId="0" borderId="0" applyProtection="0"/>
    <xf numFmtId="169" fontId="3" fillId="0" borderId="0" applyFont="0" applyFill="0" applyBorder="0" applyAlignment="0" applyProtection="0"/>
    <xf numFmtId="169" fontId="3" fillId="0" borderId="0" applyFont="0" applyFill="0" applyBorder="0" applyAlignment="0" applyProtection="0"/>
    <xf numFmtId="43" fontId="51" fillId="0" borderId="0" applyFont="0" applyFill="0" applyBorder="0" applyAlignment="0" applyProtection="0"/>
    <xf numFmtId="169" fontId="5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51" fontId="16" fillId="0" borderId="0" applyProtection="0"/>
    <xf numFmtId="169" fontId="5"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5"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3" fillId="0" borderId="0" applyFont="0" applyFill="0" applyBorder="0" applyAlignment="0" applyProtection="0"/>
    <xf numFmtId="251" fontId="16" fillId="0" borderId="0" applyProtection="0"/>
    <xf numFmtId="169" fontId="8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1" fontId="16" fillId="0" borderId="0" applyProtection="0"/>
    <xf numFmtId="43" fontId="170" fillId="0" borderId="0" applyFont="0" applyFill="0" applyBorder="0" applyAlignment="0" applyProtection="0"/>
    <xf numFmtId="43" fontId="1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170" fillId="0" borderId="0" applyFont="0" applyFill="0" applyBorder="0" applyAlignment="0" applyProtection="0"/>
    <xf numFmtId="43" fontId="5" fillId="0" borderId="0" applyFont="0" applyFill="0" applyBorder="0" applyAlignment="0" applyProtection="0"/>
    <xf numFmtId="43" fontId="1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1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0" fontId="33" fillId="0" borderId="0" applyFont="0" applyFill="0" applyBorder="0" applyAlignment="0" applyProtection="0"/>
    <xf numFmtId="43" fontId="170"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0" fillId="0" borderId="0" applyFont="0" applyFill="0" applyBorder="0" applyAlignment="0" applyProtection="0"/>
    <xf numFmtId="43" fontId="10"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81" fillId="0" borderId="0" applyFont="0" applyFill="0" applyBorder="0" applyAlignment="0" applyProtection="0"/>
    <xf numFmtId="169"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52" fontId="8" fillId="0" borderId="0" applyFont="0" applyFill="0" applyBorder="0" applyAlignment="0" applyProtection="0"/>
    <xf numFmtId="169" fontId="3" fillId="0" borderId="0" applyFont="0" applyFill="0" applyBorder="0" applyAlignment="0" applyProtection="0"/>
    <xf numFmtId="252" fontId="8"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5" fillId="0" borderId="0" applyFont="0" applyFill="0" applyBorder="0" applyAlignment="0" applyProtection="0"/>
    <xf numFmtId="253" fontId="8" fillId="0" borderId="0" applyFont="0" applyFill="0" applyBorder="0" applyAlignment="0" applyProtection="0"/>
    <xf numFmtId="169" fontId="3"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71" fontId="5" fillId="0" borderId="0" applyFont="0" applyFill="0" applyBorder="0" applyAlignment="0" applyProtection="0"/>
    <xf numFmtId="251" fontId="16" fillId="0" borderId="0" applyProtection="0"/>
    <xf numFmtId="171" fontId="5" fillId="0" borderId="0" applyFont="0" applyFill="0" applyBorder="0" applyAlignment="0" applyProtection="0"/>
    <xf numFmtId="251" fontId="16" fillId="0" borderId="0" applyProtection="0"/>
    <xf numFmtId="169" fontId="3" fillId="0" borderId="0" applyFont="0" applyFill="0" applyBorder="0" applyAlignment="0" applyProtection="0"/>
    <xf numFmtId="169" fontId="3"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70" fillId="0" borderId="0" applyFont="0" applyFill="0" applyBorder="0" applyAlignment="0" applyProtection="0"/>
    <xf numFmtId="169" fontId="3" fillId="0" borderId="0" applyFont="0" applyFill="0" applyBorder="0" applyAlignment="0" applyProtection="0"/>
    <xf numFmtId="43" fontId="170" fillId="0" borderId="0" applyFont="0" applyFill="0" applyBorder="0" applyAlignment="0" applyProtection="0"/>
    <xf numFmtId="169" fontId="3" fillId="0" borderId="0" applyFont="0" applyFill="0" applyBorder="0" applyAlignment="0" applyProtection="0"/>
    <xf numFmtId="43" fontId="170" fillId="0" borderId="0" applyFont="0" applyFill="0" applyBorder="0" applyAlignment="0" applyProtection="0"/>
    <xf numFmtId="169" fontId="3" fillId="0" borderId="0" applyFont="0" applyFill="0" applyBorder="0" applyAlignment="0" applyProtection="0"/>
    <xf numFmtId="43" fontId="170" fillId="0" borderId="0" applyFont="0" applyFill="0" applyBorder="0" applyAlignment="0" applyProtection="0"/>
    <xf numFmtId="169" fontId="3"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169" fontId="3" fillId="0" borderId="0" applyFont="0" applyFill="0" applyBorder="0" applyAlignment="0" applyProtection="0"/>
    <xf numFmtId="43" fontId="170" fillId="0" borderId="0" applyFont="0" applyFill="0" applyBorder="0" applyAlignment="0" applyProtection="0"/>
    <xf numFmtId="169" fontId="3" fillId="0" borderId="0" applyFont="0" applyFill="0" applyBorder="0" applyAlignment="0" applyProtection="0"/>
    <xf numFmtId="43" fontId="170" fillId="0" borderId="0" applyFont="0" applyFill="0" applyBorder="0" applyAlignment="0" applyProtection="0"/>
    <xf numFmtId="169" fontId="3"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169" fontId="3"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169" fontId="3"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17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81" fillId="0" borderId="0" applyFont="0" applyFill="0" applyBorder="0" applyAlignment="0" applyProtection="0"/>
    <xf numFmtId="169"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1"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91" fontId="3"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91" fontId="3"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1" fontId="3" fillId="0" borderId="0" applyFont="0" applyFill="0" applyBorder="0" applyAlignment="0" applyProtection="0"/>
    <xf numFmtId="171" fontId="16" fillId="0" borderId="0" applyProtection="0"/>
    <xf numFmtId="43" fontId="170" fillId="0" borderId="0" applyFont="0" applyFill="0" applyBorder="0" applyAlignment="0" applyProtection="0"/>
    <xf numFmtId="191" fontId="3" fillId="0" borderId="0" applyFont="0" applyFill="0" applyBorder="0" applyAlignment="0" applyProtection="0"/>
    <xf numFmtId="43" fontId="170" fillId="0" borderId="0" applyFont="0" applyFill="0" applyBorder="0" applyAlignment="0" applyProtection="0"/>
    <xf numFmtId="191" fontId="3" fillId="0" borderId="0" applyFont="0" applyFill="0" applyBorder="0" applyAlignment="0" applyProtection="0"/>
    <xf numFmtId="17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1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169" fontId="78"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3"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71" fontId="16" fillId="0" borderId="0" applyFont="0" applyFill="0" applyBorder="0" applyAlignment="0" applyProtection="0"/>
    <xf numFmtId="169" fontId="81" fillId="0" borderId="0" applyFont="0" applyFill="0" applyBorder="0" applyAlignment="0" applyProtection="0"/>
    <xf numFmtId="171" fontId="16"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83" fillId="0" borderId="0" applyFont="0" applyFill="0" applyBorder="0" applyAlignment="0" applyProtection="0"/>
    <xf numFmtId="169" fontId="83"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5" fillId="0" borderId="0" applyFont="0" applyFill="0" applyBorder="0" applyAlignment="0" applyProtection="0"/>
    <xf numFmtId="169" fontId="10" fillId="0" borderId="0" applyFont="0" applyFill="0" applyBorder="0" applyAlignment="0" applyProtection="0"/>
    <xf numFmtId="169" fontId="81"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0" fillId="0" borderId="0" applyFont="0" applyFill="0" applyBorder="0" applyAlignment="0" applyProtection="0"/>
    <xf numFmtId="169" fontId="3"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69" fontId="3" fillId="0" borderId="0" applyFont="0" applyFill="0" applyBorder="0" applyAlignment="0" applyProtection="0"/>
    <xf numFmtId="171"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169" fontId="81" fillId="0" borderId="0" applyFont="0" applyFill="0" applyBorder="0" applyAlignment="0" applyProtection="0"/>
    <xf numFmtId="226" fontId="5" fillId="0" borderId="0" applyFont="0" applyFill="0" applyBorder="0" applyAlignment="0" applyProtection="0"/>
    <xf numFmtId="176" fontId="5" fillId="0" borderId="0" applyFont="0" applyFill="0" applyBorder="0" applyAlignment="0" applyProtection="0"/>
    <xf numFmtId="169" fontId="5" fillId="0" borderId="0" applyFont="0" applyFill="0" applyBorder="0" applyAlignment="0" applyProtection="0"/>
    <xf numFmtId="176"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9" fontId="5" fillId="0" borderId="0" applyFont="0" applyFill="0" applyBorder="0" applyAlignment="0" applyProtection="0"/>
    <xf numFmtId="171" fontId="5" fillId="0" borderId="0" applyFont="0" applyFill="0" applyBorder="0" applyAlignment="0" applyProtection="0"/>
    <xf numFmtId="254" fontId="7"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6"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4" fillId="0" borderId="0" applyNumberFormat="0" applyFill="0" applyBorder="0" applyAlignment="0" applyProtection="0"/>
    <xf numFmtId="0" fontId="84" fillId="0" borderId="0">
      <alignment horizontal="center"/>
    </xf>
    <xf numFmtId="0" fontId="85" fillId="0" borderId="0" applyNumberFormat="0" applyAlignment="0">
      <alignment horizontal="left"/>
    </xf>
    <xf numFmtId="190" fontId="86" fillId="0" borderId="0" applyFont="0" applyFill="0" applyBorder="0" applyAlignment="0" applyProtection="0"/>
    <xf numFmtId="255" fontId="87" fillId="0" borderId="0" applyFill="0" applyBorder="0" applyProtection="0"/>
    <xf numFmtId="256" fontId="79" fillId="0" borderId="0" applyFont="0" applyFill="0" applyBorder="0" applyAlignment="0" applyProtection="0"/>
    <xf numFmtId="257" fontId="7" fillId="0" borderId="0" applyFill="0" applyBorder="0" applyProtection="0"/>
    <xf numFmtId="257" fontId="7" fillId="0" borderId="8" applyFill="0" applyProtection="0"/>
    <xf numFmtId="257" fontId="7" fillId="0" borderId="9" applyFill="0" applyProtection="0"/>
    <xf numFmtId="258" fontId="66" fillId="0" borderId="0" applyFont="0" applyFill="0" applyBorder="0" applyAlignment="0" applyProtection="0"/>
    <xf numFmtId="259" fontId="88" fillId="0" borderId="0" applyFont="0" applyFill="0" applyBorder="0" applyAlignment="0" applyProtection="0"/>
    <xf numFmtId="260"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2" fontId="88" fillId="0" borderId="0" applyFont="0" applyFill="0" applyBorder="0" applyAlignment="0" applyProtection="0"/>
    <xf numFmtId="218" fontId="71"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263" fontId="80" fillId="0" borderId="0" applyFont="0" applyFill="0" applyBorder="0" applyAlignment="0" applyProtection="0"/>
    <xf numFmtId="264" fontId="16" fillId="0" borderId="0" applyFont="0" applyFill="0" applyBorder="0" applyAlignment="0" applyProtection="0"/>
    <xf numFmtId="265" fontId="80" fillId="0" borderId="0" applyFont="0" applyFill="0" applyBorder="0" applyAlignment="0" applyProtection="0"/>
    <xf numFmtId="266" fontId="80" fillId="0" borderId="0" applyFont="0" applyFill="0" applyBorder="0" applyAlignment="0" applyProtection="0"/>
    <xf numFmtId="267" fontId="16" fillId="0" borderId="0" applyFont="0" applyFill="0" applyBorder="0" applyAlignment="0" applyProtection="0"/>
    <xf numFmtId="268" fontId="80" fillId="0" borderId="0" applyFont="0" applyFill="0" applyBorder="0" applyAlignment="0" applyProtection="0"/>
    <xf numFmtId="269" fontId="80" fillId="0" borderId="0" applyFont="0" applyFill="0" applyBorder="0" applyAlignment="0" applyProtection="0"/>
    <xf numFmtId="270" fontId="16" fillId="0" borderId="0" applyFont="0" applyFill="0" applyBorder="0" applyAlignment="0" applyProtection="0"/>
    <xf numFmtId="271" fontId="80" fillId="0" borderId="0" applyFont="0" applyFill="0" applyBorder="0" applyAlignment="0" applyProtection="0"/>
    <xf numFmtId="168" fontId="5"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168" fontId="5"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44" fontId="141"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273"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5" fontId="16" fillId="0" borderId="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6" fontId="3" fillId="0" borderId="0"/>
    <xf numFmtId="276" fontId="3" fillId="0" borderId="0"/>
    <xf numFmtId="276" fontId="3" fillId="0" borderId="0"/>
    <xf numFmtId="276" fontId="3" fillId="0" borderId="0"/>
    <xf numFmtId="276" fontId="3" fillId="0" borderId="0"/>
    <xf numFmtId="276" fontId="3" fillId="0" borderId="0"/>
    <xf numFmtId="276" fontId="3" fillId="0" borderId="0"/>
    <xf numFmtId="276" fontId="3" fillId="0" borderId="0"/>
    <xf numFmtId="276" fontId="3" fillId="0" borderId="0"/>
    <xf numFmtId="276" fontId="3" fillId="0" borderId="0" applyProtection="0"/>
    <xf numFmtId="276" fontId="3" fillId="0" borderId="0"/>
    <xf numFmtId="276" fontId="3" fillId="0" borderId="0"/>
    <xf numFmtId="276" fontId="3" fillId="0" borderId="0"/>
    <xf numFmtId="276" fontId="3" fillId="0" borderId="0"/>
    <xf numFmtId="276" fontId="3" fillId="0" borderId="0"/>
    <xf numFmtId="276" fontId="3" fillId="0" borderId="0"/>
    <xf numFmtId="276" fontId="3" fillId="0" borderId="0"/>
    <xf numFmtId="0" fontId="89" fillId="26" borderId="10" applyNumberFormat="0" applyAlignment="0" applyProtection="0"/>
    <xf numFmtId="176" fontId="40" fillId="0" borderId="0" applyFont="0" applyFill="0" applyBorder="0" applyAlignment="0" applyProtection="0"/>
    <xf numFmtId="1" fontId="90" fillId="0" borderId="11" applyBorder="0"/>
    <xf numFmtId="277" fontId="10" fillId="0" borderId="12"/>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6"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32" fillId="0" borderId="0" applyFill="0" applyBorder="0" applyAlignment="0"/>
    <xf numFmtId="14" fontId="31" fillId="0" borderId="0" applyFill="0" applyBorder="0" applyAlignment="0"/>
    <xf numFmtId="0" fontId="37" fillId="0" borderId="0" applyProtection="0"/>
    <xf numFmtId="3" fontId="91" fillId="0" borderId="13">
      <alignment horizontal="left" vertical="top" wrapText="1"/>
    </xf>
    <xf numFmtId="169" fontId="81" fillId="0" borderId="0" applyFont="0" applyFill="0" applyBorder="0" applyAlignment="0" applyProtection="0"/>
    <xf numFmtId="278" fontId="7" fillId="0" borderId="0" applyFill="0" applyBorder="0" applyProtection="0"/>
    <xf numFmtId="278" fontId="7" fillId="0" borderId="8" applyFill="0" applyProtection="0"/>
    <xf numFmtId="278" fontId="7" fillId="0" borderId="9" applyFill="0" applyProtection="0"/>
    <xf numFmtId="279" fontId="3" fillId="0" borderId="14">
      <alignment vertical="center"/>
    </xf>
    <xf numFmtId="279" fontId="3" fillId="0" borderId="14">
      <alignment vertical="center"/>
    </xf>
    <xf numFmtId="279" fontId="3" fillId="0" borderId="14">
      <alignment vertical="center"/>
    </xf>
    <xf numFmtId="279" fontId="3" fillId="0" borderId="14">
      <alignment vertical="center"/>
    </xf>
    <xf numFmtId="279" fontId="3" fillId="0" borderId="14">
      <alignment vertical="center"/>
    </xf>
    <xf numFmtId="279" fontId="3" fillId="0" borderId="14">
      <alignment vertical="center"/>
    </xf>
    <xf numFmtId="279" fontId="3" fillId="0" borderId="14">
      <alignment vertical="center"/>
    </xf>
    <xf numFmtId="279" fontId="3" fillId="0" borderId="14">
      <alignment vertical="center"/>
    </xf>
    <xf numFmtId="279" fontId="3" fillId="0" borderId="14">
      <alignment vertical="center"/>
    </xf>
    <xf numFmtId="279" fontId="3" fillId="0" borderId="14">
      <alignment vertical="center"/>
    </xf>
    <xf numFmtId="279" fontId="3" fillId="0" borderId="14">
      <alignment vertical="center"/>
    </xf>
    <xf numFmtId="279" fontId="3" fillId="0" borderId="14">
      <alignment vertical="center"/>
    </xf>
    <xf numFmtId="279" fontId="3" fillId="0" borderId="14">
      <alignment vertical="center"/>
    </xf>
    <xf numFmtId="279" fontId="3" fillId="0" borderId="14">
      <alignment vertical="center"/>
    </xf>
    <xf numFmtId="279" fontId="3" fillId="0" borderId="14">
      <alignment vertical="center"/>
    </xf>
    <xf numFmtId="0" fontId="3" fillId="0" borderId="0" applyFont="0" applyFill="0" applyBorder="0" applyAlignment="0" applyProtection="0"/>
    <xf numFmtId="0" fontId="3" fillId="0" borderId="0" applyFont="0" applyFill="0" applyBorder="0" applyAlignment="0" applyProtection="0"/>
    <xf numFmtId="280" fontId="10" fillId="0" borderId="0"/>
    <xf numFmtId="281" fontId="18" fillId="0" borderId="1"/>
    <xf numFmtId="281" fontId="18" fillId="0" borderId="1"/>
    <xf numFmtId="246" fontId="3" fillId="0" borderId="0"/>
    <xf numFmtId="246" fontId="3" fillId="0" borderId="0"/>
    <xf numFmtId="246" fontId="3" fillId="0" borderId="0"/>
    <xf numFmtId="246" fontId="3" fillId="0" borderId="0"/>
    <xf numFmtId="246" fontId="3" fillId="0" borderId="0"/>
    <xf numFmtId="246" fontId="3" fillId="0" borderId="0"/>
    <xf numFmtId="246" fontId="3" fillId="0" borderId="0"/>
    <xf numFmtId="246" fontId="3" fillId="0" borderId="0"/>
    <xf numFmtId="246" fontId="3" fillId="0" borderId="0"/>
    <xf numFmtId="246" fontId="3" fillId="0" borderId="0" applyProtection="0"/>
    <xf numFmtId="246" fontId="3" fillId="0" borderId="0"/>
    <xf numFmtId="246" fontId="3" fillId="0" borderId="0"/>
    <xf numFmtId="246" fontId="3" fillId="0" borderId="0"/>
    <xf numFmtId="246" fontId="3" fillId="0" borderId="0"/>
    <xf numFmtId="246" fontId="3" fillId="0" borderId="0"/>
    <xf numFmtId="246" fontId="3" fillId="0" borderId="0"/>
    <xf numFmtId="246" fontId="3" fillId="0" borderId="0"/>
    <xf numFmtId="282" fontId="18" fillId="0" borderId="0"/>
    <xf numFmtId="170" fontId="92" fillId="0" borderId="0" applyFont="0" applyFill="0" applyBorder="0" applyAlignment="0" applyProtection="0"/>
    <xf numFmtId="171" fontId="92" fillId="0" borderId="0" applyFont="0" applyFill="0" applyBorder="0" applyAlignment="0" applyProtection="0"/>
    <xf numFmtId="170" fontId="92" fillId="0" borderId="0" applyFont="0" applyFill="0" applyBorder="0" applyAlignment="0" applyProtection="0"/>
    <xf numFmtId="167"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170" fontId="92" fillId="0" borderId="0" applyFont="0" applyFill="0" applyBorder="0" applyAlignment="0" applyProtection="0"/>
    <xf numFmtId="170" fontId="92"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4" fontId="10" fillId="0" borderId="0" applyFont="0" applyFill="0" applyBorder="0" applyAlignment="0" applyProtection="0"/>
    <xf numFmtId="284" fontId="10" fillId="0" borderId="0" applyFont="0" applyFill="0" applyBorder="0" applyAlignment="0" applyProtection="0"/>
    <xf numFmtId="285" fontId="10" fillId="0" borderId="0" applyFont="0" applyFill="0" applyBorder="0" applyAlignment="0" applyProtection="0"/>
    <xf numFmtId="285" fontId="10"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41" fontId="92" fillId="0" borderId="0" applyFont="0" applyFill="0" applyBorder="0" applyAlignment="0" applyProtection="0"/>
    <xf numFmtId="167"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167" fontId="92" fillId="0" borderId="0" applyFont="0" applyFill="0" applyBorder="0" applyAlignment="0" applyProtection="0"/>
    <xf numFmtId="170" fontId="92" fillId="0" borderId="0" applyFont="0" applyFill="0" applyBorder="0" applyAlignment="0" applyProtection="0"/>
    <xf numFmtId="41" fontId="92" fillId="0" borderId="0" applyFont="0" applyFill="0" applyBorder="0" applyAlignment="0" applyProtection="0"/>
    <xf numFmtId="170"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167" fontId="92" fillId="0" borderId="0" applyFont="0" applyFill="0" applyBorder="0" applyAlignment="0" applyProtection="0"/>
    <xf numFmtId="171" fontId="92" fillId="0" borderId="0" applyFont="0" applyFill="0" applyBorder="0" applyAlignment="0" applyProtection="0"/>
    <xf numFmtId="169"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286" fontId="51" fillId="0" borderId="0" applyFont="0" applyFill="0" applyBorder="0" applyAlignment="0" applyProtection="0"/>
    <xf numFmtId="286" fontId="51"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86" fontId="51" fillId="0" borderId="0" applyFont="0" applyFill="0" applyBorder="0" applyAlignment="0" applyProtection="0"/>
    <xf numFmtId="286" fontId="51" fillId="0" borderId="0" applyFont="0" applyFill="0" applyBorder="0" applyAlignment="0" applyProtection="0"/>
    <xf numFmtId="171" fontId="92" fillId="0" borderId="0" applyFont="0" applyFill="0" applyBorder="0" applyAlignment="0" applyProtection="0"/>
    <xf numFmtId="171" fontId="92" fillId="0" borderId="0" applyFont="0" applyFill="0" applyBorder="0" applyAlignment="0" applyProtection="0"/>
    <xf numFmtId="286" fontId="51" fillId="0" borderId="0" applyFont="0" applyFill="0" applyBorder="0" applyAlignment="0" applyProtection="0"/>
    <xf numFmtId="286" fontId="51"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43" fontId="92" fillId="0" borderId="0" applyFont="0" applyFill="0" applyBorder="0" applyAlignment="0" applyProtection="0"/>
    <xf numFmtId="169"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69" fontId="92" fillId="0" borderId="0" applyFont="0" applyFill="0" applyBorder="0" applyAlignment="0" applyProtection="0"/>
    <xf numFmtId="171" fontId="92" fillId="0" borderId="0" applyFont="0" applyFill="0" applyBorder="0" applyAlignment="0" applyProtection="0"/>
    <xf numFmtId="43" fontId="92" fillId="0" borderId="0" applyFont="0" applyFill="0" applyBorder="0" applyAlignment="0" applyProtection="0"/>
    <xf numFmtId="171"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69" fontId="92" fillId="0" borderId="0" applyFont="0" applyFill="0" applyBorder="0" applyAlignment="0" applyProtection="0"/>
    <xf numFmtId="3" fontId="10" fillId="0" borderId="0" applyFont="0" applyBorder="0" applyAlignment="0"/>
    <xf numFmtId="0" fontId="51"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18" fontId="71"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26" fontId="71"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8" fontId="71"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18" fontId="71"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0" fontId="94" fillId="0" borderId="0" applyNumberFormat="0" applyAlignment="0">
      <alignment horizontal="left"/>
    </xf>
    <xf numFmtId="0" fontId="95" fillId="0" borderId="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0" fontId="96" fillId="0" borderId="0"/>
    <xf numFmtId="0" fontId="97" fillId="0" borderId="0" applyNumberFormat="0" applyFill="0" applyBorder="0" applyAlignment="0" applyProtection="0"/>
    <xf numFmtId="3" fontId="10"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16"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Protection="0">
      <alignment vertical="center"/>
    </xf>
    <xf numFmtId="0" fontId="100" fillId="0" borderId="0" applyNumberFormat="0" applyFill="0" applyBorder="0" applyAlignment="0" applyProtection="0"/>
    <xf numFmtId="0" fontId="101" fillId="0" borderId="0" applyNumberFormat="0" applyFill="0" applyBorder="0" applyProtection="0">
      <alignment vertical="center"/>
    </xf>
    <xf numFmtId="0" fontId="102" fillId="0" borderId="0" applyNumberFormat="0" applyFill="0" applyBorder="0" applyAlignment="0" applyProtection="0"/>
    <xf numFmtId="0" fontId="103" fillId="0" borderId="0" applyNumberFormat="0" applyFill="0" applyBorder="0" applyAlignment="0" applyProtection="0"/>
    <xf numFmtId="289" fontId="104" fillId="0" borderId="15" applyNumberFormat="0" applyFill="0" applyBorder="0" applyAlignment="0" applyProtection="0"/>
    <xf numFmtId="0" fontId="105" fillId="0" borderId="0" applyNumberFormat="0" applyFill="0" applyBorder="0" applyAlignment="0" applyProtection="0"/>
    <xf numFmtId="0" fontId="106" fillId="9" borderId="0" applyNumberFormat="0" applyBorder="0" applyAlignment="0" applyProtection="0"/>
    <xf numFmtId="0" fontId="174" fillId="2" borderId="0" applyNumberFormat="0" applyBorder="0" applyAlignment="0" applyProtection="0"/>
    <xf numFmtId="38" fontId="107" fillId="5"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38" fontId="107" fillId="5"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38" fontId="107" fillId="27" borderId="0" applyNumberFormat="0" applyBorder="0" applyAlignment="0" applyProtection="0"/>
    <xf numFmtId="290" fontId="108" fillId="5" borderId="0" applyBorder="0" applyProtection="0"/>
    <xf numFmtId="0" fontId="109" fillId="0" borderId="0">
      <alignment vertical="top" wrapText="1"/>
    </xf>
    <xf numFmtId="0" fontId="110" fillId="0" borderId="16" applyNumberFormat="0" applyFill="0" applyBorder="0" applyAlignment="0" applyProtection="0">
      <alignment horizontal="center" vertical="center"/>
    </xf>
    <xf numFmtId="0" fontId="111" fillId="0" borderId="0" applyNumberFormat="0" applyFont="0" applyBorder="0" applyAlignment="0">
      <alignment horizontal="left" vertical="center"/>
    </xf>
    <xf numFmtId="291" fontId="66" fillId="0" borderId="0" applyFont="0" applyFill="0" applyBorder="0" applyAlignment="0" applyProtection="0"/>
    <xf numFmtId="0" fontId="112" fillId="28" borderId="0"/>
    <xf numFmtId="0" fontId="113" fillId="0" borderId="0">
      <alignment horizontal="left"/>
    </xf>
    <xf numFmtId="0" fontId="114" fillId="0" borderId="0">
      <alignment horizontal="left"/>
    </xf>
    <xf numFmtId="0" fontId="29" fillId="0" borderId="17" applyNumberFormat="0" applyAlignment="0" applyProtection="0">
      <alignment horizontal="left" vertical="center"/>
    </xf>
    <xf numFmtId="0" fontId="29" fillId="0" borderId="17" applyNumberFormat="0" applyAlignment="0" applyProtection="0">
      <alignment horizontal="left" vertical="center"/>
    </xf>
    <xf numFmtId="0" fontId="29" fillId="0" borderId="18">
      <alignment horizontal="left" vertical="center"/>
    </xf>
    <xf numFmtId="0" fontId="29" fillId="0" borderId="18">
      <alignment horizontal="left" vertical="center"/>
    </xf>
    <xf numFmtId="14" fontId="115" fillId="29" borderId="19">
      <alignment horizontal="center" vertical="center" wrapText="1"/>
    </xf>
    <xf numFmtId="0" fontId="116" fillId="0" borderId="20" applyNumberFormat="0" applyFill="0" applyAlignment="0" applyProtection="0"/>
    <xf numFmtId="0" fontId="119" fillId="0" borderId="0" applyNumberFormat="0" applyFill="0" applyBorder="0" applyAlignment="0" applyProtection="0"/>
    <xf numFmtId="0" fontId="117" fillId="0" borderId="21" applyNumberFormat="0" applyFill="0" applyAlignment="0" applyProtection="0"/>
    <xf numFmtId="0" fontId="29" fillId="0" borderId="0" applyNumberFormat="0" applyFill="0" applyBorder="0" applyAlignment="0" applyProtection="0"/>
    <xf numFmtId="0" fontId="118" fillId="0" borderId="22" applyNumberFormat="0" applyFill="0" applyAlignment="0" applyProtection="0"/>
    <xf numFmtId="0" fontId="118" fillId="0" borderId="0" applyNumberFormat="0" applyFill="0" applyBorder="0" applyAlignment="0" applyProtection="0"/>
    <xf numFmtId="0" fontId="75" fillId="0" borderId="0" applyFill="0" applyAlignment="0" applyProtection="0">
      <protection locked="0"/>
    </xf>
    <xf numFmtId="0" fontId="75" fillId="0" borderId="5" applyFill="0" applyAlignment="0" applyProtection="0">
      <protection locked="0"/>
    </xf>
    <xf numFmtId="0" fontId="119" fillId="0" borderId="0" applyProtection="0"/>
    <xf numFmtId="0" fontId="29" fillId="0" borderId="0" applyProtection="0"/>
    <xf numFmtId="0" fontId="120" fillId="0" borderId="19">
      <alignment horizontal="center"/>
    </xf>
    <xf numFmtId="0" fontId="120" fillId="0" borderId="0">
      <alignment horizontal="center"/>
    </xf>
    <xf numFmtId="164" fontId="121" fillId="30" borderId="1" applyNumberFormat="0" applyAlignment="0">
      <alignment horizontal="left" vertical="top"/>
    </xf>
    <xf numFmtId="164" fontId="121" fillId="30" borderId="1" applyNumberFormat="0" applyAlignment="0">
      <alignment horizontal="left" vertical="top"/>
    </xf>
    <xf numFmtId="292" fontId="121" fillId="30" borderId="1" applyNumberFormat="0" applyAlignment="0">
      <alignment horizontal="left" vertical="top"/>
    </xf>
    <xf numFmtId="49" fontId="122" fillId="0" borderId="1">
      <alignment vertical="center"/>
    </xf>
    <xf numFmtId="49" fontId="122" fillId="0" borderId="1">
      <alignment vertical="center"/>
    </xf>
    <xf numFmtId="0" fontId="7" fillId="0" borderId="0"/>
    <xf numFmtId="170" fontId="10" fillId="0" borderId="0" applyFont="0" applyFill="0" applyBorder="0" applyAlignment="0" applyProtection="0"/>
    <xf numFmtId="38" fontId="33" fillId="0" borderId="0" applyFont="0" applyFill="0" applyBorder="0" applyAlignment="0" applyProtection="0"/>
    <xf numFmtId="167" fontId="19" fillId="0" borderId="0" applyFont="0" applyFill="0" applyBorder="0" applyAlignment="0" applyProtection="0"/>
    <xf numFmtId="207" fontId="19" fillId="0" borderId="0" applyFont="0" applyFill="0" applyBorder="0" applyAlignment="0" applyProtection="0"/>
    <xf numFmtId="41" fontId="19" fillId="0" borderId="0" applyFont="0" applyFill="0" applyBorder="0" applyAlignment="0" applyProtection="0"/>
    <xf numFmtId="293" fontId="123" fillId="0" borderId="0" applyFont="0" applyFill="0" applyBorder="0" applyAlignment="0" applyProtection="0"/>
    <xf numFmtId="10" fontId="107" fillId="31"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10" fontId="107" fillId="31" borderId="1" applyNumberFormat="0" applyBorder="0" applyAlignment="0" applyProtection="0"/>
    <xf numFmtId="10" fontId="107" fillId="31"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10" fontId="107" fillId="27" borderId="1" applyNumberFormat="0" applyBorder="0" applyAlignment="0" applyProtection="0"/>
    <xf numFmtId="0" fontId="124" fillId="12" borderId="6" applyNumberFormat="0" applyAlignment="0" applyProtection="0"/>
    <xf numFmtId="0" fontId="171" fillId="0" borderId="0"/>
    <xf numFmtId="0" fontId="124" fillId="12" borderId="6" applyNumberFormat="0" applyAlignment="0" applyProtection="0"/>
    <xf numFmtId="0" fontId="124" fillId="12" borderId="6" applyNumberFormat="0" applyAlignment="0" applyProtection="0"/>
    <xf numFmtId="0" fontId="124" fillId="12" borderId="6" applyNumberFormat="0" applyAlignment="0" applyProtection="0"/>
    <xf numFmtId="0" fontId="124" fillId="12" borderId="6" applyNumberFormat="0" applyAlignment="0" applyProtection="0"/>
    <xf numFmtId="0" fontId="124" fillId="12" borderId="6" applyNumberFormat="0" applyAlignment="0" applyProtection="0"/>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3" fillId="0" borderId="0"/>
    <xf numFmtId="170" fontId="10" fillId="0" borderId="0" applyFont="0" applyFill="0" applyBorder="0" applyAlignment="0" applyProtection="0"/>
    <xf numFmtId="0" fontId="10" fillId="0" borderId="0"/>
    <xf numFmtId="0" fontId="60" fillId="0" borderId="23">
      <alignment horizontal="centerContinuous"/>
    </xf>
    <xf numFmtId="0" fontId="33" fillId="0" borderId="0"/>
    <xf numFmtId="0" fontId="7" fillId="0" borderId="0" applyNumberFormat="0" applyFont="0" applyFill="0" applyBorder="0" applyProtection="0">
      <alignment horizontal="left" vertical="center"/>
    </xf>
    <xf numFmtId="0" fontId="33" fillId="0" borderId="0"/>
    <xf numFmtId="0" fontId="51"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18" fontId="71"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26" fontId="71"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8" fontId="71"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18" fontId="71"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0" fontId="128" fillId="0" borderId="24" applyNumberFormat="0" applyFill="0" applyAlignment="0" applyProtection="0"/>
    <xf numFmtId="3" fontId="129" fillId="0" borderId="13" applyNumberFormat="0" applyAlignment="0">
      <alignment horizontal="center" vertical="center"/>
    </xf>
    <xf numFmtId="3" fontId="45" fillId="0" borderId="13" applyNumberFormat="0" applyAlignment="0">
      <alignment horizontal="center" vertical="center"/>
    </xf>
    <xf numFmtId="3" fontId="121" fillId="0" borderId="13" applyNumberFormat="0" applyAlignment="0">
      <alignment horizontal="center" vertical="center"/>
    </xf>
    <xf numFmtId="277" fontId="130" fillId="0" borderId="25" applyNumberFormat="0" applyFont="0" applyFill="0" applyBorder="0">
      <alignment horizontal="center"/>
    </xf>
    <xf numFmtId="277" fontId="130" fillId="0" borderId="25" applyNumberFormat="0" applyFont="0" applyFill="0" applyBorder="0">
      <alignment horizontal="center"/>
    </xf>
    <xf numFmtId="38" fontId="33" fillId="0" borderId="0" applyFont="0" applyFill="0" applyBorder="0" applyAlignment="0" applyProtection="0"/>
    <xf numFmtId="40" fontId="33" fillId="0" borderId="0" applyFont="0" applyFill="0" applyBorder="0" applyAlignment="0" applyProtection="0"/>
    <xf numFmtId="170" fontId="51" fillId="0" borderId="0" applyFont="0" applyFill="0" applyBorder="0" applyAlignment="0" applyProtection="0"/>
    <xf numFmtId="171" fontId="51" fillId="0" borderId="0" applyFont="0" applyFill="0" applyBorder="0" applyAlignment="0" applyProtection="0"/>
    <xf numFmtId="0" fontId="131" fillId="0" borderId="19"/>
    <xf numFmtId="0" fontId="132" fillId="0" borderId="19"/>
    <xf numFmtId="173" fontId="51" fillId="0" borderId="25"/>
    <xf numFmtId="173" fontId="51" fillId="0" borderId="25"/>
    <xf numFmtId="294" fontId="133" fillId="0" borderId="25"/>
    <xf numFmtId="295" fontId="56" fillId="0" borderId="0" applyFont="0" applyFill="0" applyBorder="0" applyAlignment="0" applyProtection="0"/>
    <xf numFmtId="296" fontId="56" fillId="0" borderId="0" applyFont="0" applyFill="0" applyBorder="0" applyAlignment="0" applyProtection="0"/>
    <xf numFmtId="297" fontId="51" fillId="0" borderId="0" applyFont="0" applyFill="0" applyBorder="0" applyAlignment="0" applyProtection="0"/>
    <xf numFmtId="298" fontId="51" fillId="0" borderId="0" applyFont="0" applyFill="0" applyBorder="0" applyAlignment="0" applyProtection="0"/>
    <xf numFmtId="0" fontId="37" fillId="0" borderId="0" applyNumberFormat="0" applyFont="0" applyFill="0" applyAlignment="0"/>
    <xf numFmtId="0" fontId="134" fillId="32" borderId="0" applyNumberFormat="0" applyBorder="0" applyAlignment="0" applyProtection="0"/>
    <xf numFmtId="0" fontId="175" fillId="4" borderId="0" applyNumberFormat="0" applyBorder="0" applyAlignment="0" applyProtection="0"/>
    <xf numFmtId="0" fontId="66" fillId="0" borderId="1"/>
    <xf numFmtId="0" fontId="7" fillId="0" borderId="0"/>
    <xf numFmtId="37" fontId="135" fillId="0" borderId="0"/>
    <xf numFmtId="37" fontId="135" fillId="0" borderId="0"/>
    <xf numFmtId="37" fontId="135" fillId="0" borderId="0"/>
    <xf numFmtId="0" fontId="136" fillId="0" borderId="1" applyNumberFormat="0" applyFont="0" applyFill="0" applyBorder="0" applyAlignment="0">
      <alignment horizontal="center"/>
    </xf>
    <xf numFmtId="0" fontId="136" fillId="0" borderId="1" applyNumberFormat="0" applyFont="0" applyFill="0" applyBorder="0" applyAlignment="0">
      <alignment horizontal="center"/>
    </xf>
    <xf numFmtId="299" fontId="137" fillId="0" borderId="0"/>
    <xf numFmtId="0" fontId="138" fillId="0" borderId="0"/>
    <xf numFmtId="299" fontId="137" fillId="0" borderId="0"/>
    <xf numFmtId="0" fontId="3" fillId="0" borderId="0"/>
    <xf numFmtId="0" fontId="3" fillId="0" borderId="0"/>
    <xf numFmtId="0" fontId="3" fillId="0" borderId="0"/>
    <xf numFmtId="314" fontId="139" fillId="0" borderId="0"/>
    <xf numFmtId="0" fontId="139" fillId="0" borderId="0"/>
    <xf numFmtId="0" fontId="140" fillId="0" borderId="0"/>
    <xf numFmtId="0" fontId="176" fillId="0" borderId="0"/>
    <xf numFmtId="0" fontId="2" fillId="0" borderId="0"/>
    <xf numFmtId="0" fontId="177" fillId="0" borderId="0"/>
    <xf numFmtId="0" fontId="5" fillId="0" borderId="0"/>
    <xf numFmtId="0" fontId="141" fillId="0" borderId="0"/>
    <xf numFmtId="0" fontId="178" fillId="0" borderId="0"/>
    <xf numFmtId="0" fontId="3" fillId="0" borderId="0"/>
    <xf numFmtId="0" fontId="177" fillId="0" borderId="0"/>
    <xf numFmtId="0" fontId="3" fillId="0" borderId="0"/>
    <xf numFmtId="0" fontId="176" fillId="0" borderId="0"/>
    <xf numFmtId="0" fontId="51" fillId="0" borderId="0"/>
    <xf numFmtId="0" fontId="3" fillId="0" borderId="0"/>
    <xf numFmtId="0" fontId="3" fillId="0" borderId="0"/>
    <xf numFmtId="0" fontId="8" fillId="0" borderId="0"/>
    <xf numFmtId="0" fontId="2" fillId="0" borderId="0"/>
    <xf numFmtId="0" fontId="2" fillId="0" borderId="0"/>
    <xf numFmtId="0" fontId="2" fillId="0" borderId="0"/>
    <xf numFmtId="0" fontId="2" fillId="0" borderId="0"/>
    <xf numFmtId="0" fontId="141" fillId="0" borderId="0"/>
    <xf numFmtId="0" fontId="40" fillId="0" borderId="0"/>
    <xf numFmtId="0" fontId="5" fillId="0" borderId="0"/>
    <xf numFmtId="0" fontId="40" fillId="0" borderId="0"/>
    <xf numFmtId="0" fontId="141" fillId="0" borderId="0"/>
    <xf numFmtId="0" fontId="3" fillId="0" borderId="0"/>
    <xf numFmtId="0" fontId="3" fillId="0" borderId="0"/>
    <xf numFmtId="0" fontId="5" fillId="0" borderId="0"/>
    <xf numFmtId="0" fontId="142" fillId="0" borderId="0"/>
    <xf numFmtId="0" fontId="51" fillId="0" borderId="0"/>
    <xf numFmtId="0" fontId="5" fillId="0" borderId="0"/>
    <xf numFmtId="0" fontId="142" fillId="0" borderId="0"/>
    <xf numFmtId="0" fontId="142" fillId="0" borderId="0"/>
    <xf numFmtId="0" fontId="3" fillId="0" borderId="0"/>
    <xf numFmtId="0" fontId="3" fillId="0" borderId="0"/>
    <xf numFmtId="0" fontId="8" fillId="0" borderId="0"/>
    <xf numFmtId="0" fontId="37" fillId="0" borderId="0"/>
    <xf numFmtId="0" fontId="16" fillId="0" borderId="0"/>
    <xf numFmtId="0" fontId="3" fillId="0" borderId="0"/>
    <xf numFmtId="0" fontId="2" fillId="0" borderId="0"/>
    <xf numFmtId="0" fontId="2" fillId="0" borderId="0"/>
    <xf numFmtId="0" fontId="2" fillId="0" borderId="0"/>
    <xf numFmtId="0" fontId="2" fillId="0" borderId="0"/>
    <xf numFmtId="0" fontId="16" fillId="0" borderId="0" applyProtection="0"/>
    <xf numFmtId="0" fontId="16"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3" fillId="0" borderId="0"/>
    <xf numFmtId="0" fontId="3" fillId="0" borderId="0"/>
    <xf numFmtId="0" fontId="16" fillId="0" borderId="0"/>
    <xf numFmtId="0" fontId="3" fillId="0" borderId="0"/>
    <xf numFmtId="0" fontId="5" fillId="0" borderId="0"/>
    <xf numFmtId="0" fontId="179" fillId="0" borderId="0"/>
    <xf numFmtId="0" fontId="3" fillId="0" borderId="0"/>
    <xf numFmtId="0" fontId="141" fillId="0" borderId="0"/>
    <xf numFmtId="0" fontId="3" fillId="0" borderId="0"/>
    <xf numFmtId="0" fontId="179" fillId="0" borderId="0"/>
    <xf numFmtId="0" fontId="141" fillId="0" borderId="0"/>
    <xf numFmtId="0" fontId="2" fillId="0" borderId="0"/>
    <xf numFmtId="0" fontId="8" fillId="0" borderId="0"/>
    <xf numFmtId="0" fontId="5" fillId="0" borderId="0"/>
    <xf numFmtId="0" fontId="8" fillId="0" borderId="0"/>
    <xf numFmtId="0" fontId="5" fillId="0" borderId="0"/>
    <xf numFmtId="0" fontId="8" fillId="0" borderId="0"/>
    <xf numFmtId="0" fontId="1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5" fillId="0" borderId="0"/>
    <xf numFmtId="0" fontId="5" fillId="0" borderId="0"/>
    <xf numFmtId="0" fontId="5" fillId="0" borderId="0"/>
    <xf numFmtId="0" fontId="3" fillId="0" borderId="0"/>
    <xf numFmtId="0" fontId="5" fillId="0" borderId="0"/>
    <xf numFmtId="0" fontId="3" fillId="0" borderId="0"/>
    <xf numFmtId="0" fontId="8" fillId="0" borderId="0"/>
    <xf numFmtId="0" fontId="3" fillId="0" borderId="0"/>
    <xf numFmtId="0" fontId="3" fillId="0" borderId="0"/>
    <xf numFmtId="0" fontId="3" fillId="0" borderId="0"/>
    <xf numFmtId="0" fontId="3" fillId="0" borderId="0"/>
    <xf numFmtId="0" fontId="5" fillId="0" borderId="0"/>
    <xf numFmtId="0" fontId="8" fillId="0" borderId="0"/>
    <xf numFmtId="0" fontId="8" fillId="0" borderId="0"/>
    <xf numFmtId="0" fontId="5" fillId="0" borderId="0"/>
    <xf numFmtId="0" fontId="5" fillId="0" borderId="0"/>
    <xf numFmtId="0" fontId="179" fillId="0" borderId="0"/>
    <xf numFmtId="0" fontId="179" fillId="0" borderId="0"/>
    <xf numFmtId="0" fontId="179" fillId="0" borderId="0"/>
    <xf numFmtId="0" fontId="177" fillId="0" borderId="0"/>
    <xf numFmtId="0" fontId="16" fillId="0" borderId="0" applyProtection="0"/>
    <xf numFmtId="0" fontId="2" fillId="0" borderId="0"/>
    <xf numFmtId="0" fontId="141" fillId="0" borderId="0"/>
    <xf numFmtId="0" fontId="2" fillId="0" borderId="0"/>
    <xf numFmtId="0" fontId="179" fillId="0" borderId="0"/>
    <xf numFmtId="0" fontId="179"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79" fillId="0" borderId="0"/>
    <xf numFmtId="0" fontId="179" fillId="0" borderId="0"/>
    <xf numFmtId="0" fontId="143"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5" fillId="0" borderId="0"/>
    <xf numFmtId="0" fontId="5" fillId="0" borderId="0"/>
    <xf numFmtId="0" fontId="10" fillId="0" borderId="0"/>
    <xf numFmtId="0" fontId="5" fillId="0" borderId="0"/>
    <xf numFmtId="0" fontId="8" fillId="0" borderId="0"/>
    <xf numFmtId="0" fontId="5" fillId="0" borderId="0"/>
    <xf numFmtId="0" fontId="5" fillId="0" borderId="0"/>
    <xf numFmtId="0" fontId="5"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8" fillId="0" borderId="0"/>
    <xf numFmtId="0" fontId="83" fillId="0" borderId="0"/>
    <xf numFmtId="0" fontId="179" fillId="0" borderId="0"/>
    <xf numFmtId="0" fontId="179" fillId="0" borderId="0"/>
    <xf numFmtId="0" fontId="179" fillId="0" borderId="0"/>
    <xf numFmtId="0" fontId="179" fillId="0" borderId="0"/>
    <xf numFmtId="0" fontId="179" fillId="0" borderId="0"/>
    <xf numFmtId="0" fontId="3" fillId="0" borderId="0"/>
    <xf numFmtId="0" fontId="3" fillId="0" borderId="0"/>
    <xf numFmtId="0" fontId="8" fillId="0" borderId="0"/>
    <xf numFmtId="0" fontId="83" fillId="0" borderId="0"/>
    <xf numFmtId="0" fontId="8" fillId="0" borderId="0"/>
    <xf numFmtId="0" fontId="83" fillId="0" borderId="0"/>
    <xf numFmtId="0" fontId="8" fillId="0" borderId="0"/>
    <xf numFmtId="0" fontId="83" fillId="0" borderId="0"/>
    <xf numFmtId="0" fontId="8" fillId="0" borderId="0"/>
    <xf numFmtId="0" fontId="18" fillId="0" borderId="0"/>
    <xf numFmtId="0" fontId="179" fillId="0" borderId="0"/>
    <xf numFmtId="0" fontId="3" fillId="0" borderId="0"/>
    <xf numFmtId="0" fontId="179" fillId="0" borderId="0"/>
    <xf numFmtId="0" fontId="3" fillId="0" borderId="0"/>
    <xf numFmtId="0" fontId="179" fillId="0" borderId="0"/>
    <xf numFmtId="0" fontId="3" fillId="0" borderId="0"/>
    <xf numFmtId="0" fontId="179" fillId="0" borderId="0"/>
    <xf numFmtId="0" fontId="3" fillId="0" borderId="0"/>
    <xf numFmtId="0" fontId="16" fillId="0" borderId="0"/>
    <xf numFmtId="0" fontId="16" fillId="0" borderId="0" applyProtection="0"/>
    <xf numFmtId="0" fontId="67" fillId="0" borderId="0"/>
    <xf numFmtId="0" fontId="16" fillId="0" borderId="0"/>
    <xf numFmtId="0" fontId="16" fillId="0" borderId="0" applyProtection="0"/>
    <xf numFmtId="0" fontId="5" fillId="0" borderId="0"/>
    <xf numFmtId="0" fontId="3" fillId="0" borderId="0"/>
    <xf numFmtId="0" fontId="5" fillId="0" borderId="0"/>
    <xf numFmtId="0" fontId="16" fillId="0" borderId="0" applyProtection="0"/>
    <xf numFmtId="0" fontId="37" fillId="0" borderId="0"/>
    <xf numFmtId="0" fontId="3" fillId="0" borderId="0"/>
    <xf numFmtId="0" fontId="5" fillId="0" borderId="0"/>
    <xf numFmtId="0" fontId="3" fillId="0" borderId="0"/>
    <xf numFmtId="0" fontId="5" fillId="0" borderId="0"/>
    <xf numFmtId="0" fontId="16" fillId="0" borderId="0" applyProtection="0"/>
    <xf numFmtId="0" fontId="16" fillId="0" borderId="0"/>
    <xf numFmtId="0" fontId="67" fillId="0" borderId="0"/>
    <xf numFmtId="0" fontId="37" fillId="0" borderId="0"/>
    <xf numFmtId="0" fontId="3" fillId="0" borderId="0"/>
    <xf numFmtId="0" fontId="67" fillId="0" borderId="0"/>
    <xf numFmtId="0" fontId="16" fillId="0" borderId="0" applyProtection="0"/>
    <xf numFmtId="0" fontId="37" fillId="0" borderId="0"/>
    <xf numFmtId="0" fontId="5" fillId="0" borderId="0"/>
    <xf numFmtId="0" fontId="3" fillId="0" borderId="0"/>
    <xf numFmtId="0" fontId="5" fillId="0" borderId="0"/>
    <xf numFmtId="0" fontId="16" fillId="0" borderId="0" applyProtection="0"/>
    <xf numFmtId="0" fontId="5" fillId="0" borderId="0"/>
    <xf numFmtId="0" fontId="51" fillId="0" borderId="0"/>
    <xf numFmtId="0" fontId="51" fillId="0" borderId="0"/>
    <xf numFmtId="0" fontId="3" fillId="0" borderId="0"/>
    <xf numFmtId="0" fontId="51" fillId="0" borderId="0"/>
    <xf numFmtId="0" fontId="16" fillId="0" borderId="0" applyProtection="0"/>
    <xf numFmtId="0" fontId="3" fillId="0" borderId="0"/>
    <xf numFmtId="0" fontId="177" fillId="0" borderId="0"/>
    <xf numFmtId="0" fontId="2" fillId="0" borderId="0"/>
    <xf numFmtId="0" fontId="1" fillId="0" borderId="0"/>
    <xf numFmtId="0" fontId="5"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2" fillId="0" borderId="0"/>
    <xf numFmtId="0" fontId="179" fillId="0" borderId="0"/>
    <xf numFmtId="0" fontId="3" fillId="0" borderId="0"/>
    <xf numFmtId="0" fontId="141" fillId="0" borderId="0"/>
    <xf numFmtId="0" fontId="56" fillId="0" borderId="0"/>
    <xf numFmtId="0" fontId="56" fillId="0" borderId="0" applyProtection="0"/>
    <xf numFmtId="0" fontId="5" fillId="0" borderId="0" applyProtection="0"/>
    <xf numFmtId="0" fontId="2" fillId="0" borderId="0"/>
    <xf numFmtId="0" fontId="2" fillId="0" borderId="0"/>
    <xf numFmtId="0" fontId="2" fillId="0" borderId="0"/>
    <xf numFmtId="0" fontId="2" fillId="0" borderId="0"/>
    <xf numFmtId="0" fontId="2" fillId="0" borderId="0"/>
    <xf numFmtId="0" fontId="177" fillId="0" borderId="0"/>
    <xf numFmtId="0" fontId="177" fillId="0" borderId="0"/>
    <xf numFmtId="0" fontId="5" fillId="0" borderId="0"/>
    <xf numFmtId="0" fontId="51" fillId="0" borderId="0"/>
    <xf numFmtId="0" fontId="3" fillId="0" borderId="0"/>
    <xf numFmtId="0" fontId="5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2" fillId="0" borderId="0"/>
    <xf numFmtId="0" fontId="2" fillId="0" borderId="0"/>
    <xf numFmtId="0" fontId="2" fillId="0" borderId="0"/>
    <xf numFmtId="0" fontId="5" fillId="0" borderId="0"/>
    <xf numFmtId="0" fontId="2" fillId="0" borderId="0"/>
    <xf numFmtId="0" fontId="2" fillId="0" borderId="0"/>
    <xf numFmtId="0" fontId="3"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3" fillId="0" borderId="0"/>
    <xf numFmtId="0" fontId="2" fillId="0" borderId="0"/>
    <xf numFmtId="0" fontId="5" fillId="0" borderId="0"/>
    <xf numFmtId="0" fontId="16" fillId="0" borderId="0"/>
    <xf numFmtId="0" fontId="2" fillId="0" borderId="0"/>
    <xf numFmtId="0" fontId="2" fillId="0" borderId="0"/>
    <xf numFmtId="0" fontId="3" fillId="0" borderId="0"/>
    <xf numFmtId="0" fontId="16" fillId="0" borderId="0"/>
    <xf numFmtId="0" fontId="144"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3" fillId="0" borderId="0"/>
    <xf numFmtId="0" fontId="176" fillId="0" borderId="0"/>
    <xf numFmtId="0" fontId="176" fillId="0" borderId="0"/>
    <xf numFmtId="0" fontId="5" fillId="0" borderId="0" applyProtection="0"/>
    <xf numFmtId="0" fontId="176" fillId="0" borderId="0"/>
    <xf numFmtId="0" fontId="178" fillId="0" borderId="0"/>
    <xf numFmtId="0" fontId="176" fillId="0" borderId="0"/>
    <xf numFmtId="0" fontId="176" fillId="0" borderId="0"/>
    <xf numFmtId="0" fontId="176" fillId="0" borderId="0"/>
    <xf numFmtId="0" fontId="2" fillId="0" borderId="0"/>
    <xf numFmtId="0" fontId="16" fillId="0" borderId="0"/>
    <xf numFmtId="0" fontId="176" fillId="0" borderId="0"/>
    <xf numFmtId="0" fontId="176" fillId="0" borderId="0"/>
    <xf numFmtId="0" fontId="178" fillId="0" borderId="0"/>
    <xf numFmtId="0" fontId="16" fillId="0" borderId="0"/>
    <xf numFmtId="0" fontId="2" fillId="0" borderId="0"/>
    <xf numFmtId="0" fontId="2" fillId="0" borderId="0"/>
    <xf numFmtId="0" fontId="178" fillId="0" borderId="0"/>
    <xf numFmtId="0" fontId="2" fillId="0" borderId="0"/>
    <xf numFmtId="0" fontId="2" fillId="0" borderId="0"/>
    <xf numFmtId="0" fontId="10" fillId="0" borderId="0"/>
    <xf numFmtId="0" fontId="3"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5" fillId="0" borderId="0"/>
    <xf numFmtId="0" fontId="3" fillId="0" borderId="0"/>
    <xf numFmtId="0" fontId="8" fillId="0" borderId="0"/>
    <xf numFmtId="0" fontId="3" fillId="0" borderId="0"/>
    <xf numFmtId="0" fontId="8" fillId="0" borderId="0"/>
    <xf numFmtId="0" fontId="51"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6" fillId="0" borderId="0"/>
    <xf numFmtId="0" fontId="178" fillId="0" borderId="0"/>
    <xf numFmtId="0" fontId="3" fillId="0" borderId="0"/>
    <xf numFmtId="0" fontId="178" fillId="0" borderId="0"/>
    <xf numFmtId="0" fontId="3" fillId="0" borderId="0"/>
    <xf numFmtId="0" fontId="178" fillId="0" borderId="0"/>
    <xf numFmtId="0" fontId="3" fillId="0" borderId="0"/>
    <xf numFmtId="0" fontId="178" fillId="0" borderId="0"/>
    <xf numFmtId="0" fontId="3" fillId="0" borderId="0"/>
    <xf numFmtId="0" fontId="178" fillId="0" borderId="0"/>
    <xf numFmtId="0" fontId="3" fillId="0" borderId="0"/>
    <xf numFmtId="0" fontId="178" fillId="0" borderId="0"/>
    <xf numFmtId="0" fontId="2" fillId="0" borderId="0"/>
    <xf numFmtId="0" fontId="2" fillId="0" borderId="0"/>
    <xf numFmtId="0" fontId="178" fillId="0" borderId="0"/>
    <xf numFmtId="0" fontId="180" fillId="0" borderId="0"/>
    <xf numFmtId="0" fontId="178" fillId="0" borderId="0"/>
    <xf numFmtId="0" fontId="3" fillId="0" borderId="0"/>
    <xf numFmtId="0" fontId="8" fillId="0" borderId="0"/>
    <xf numFmtId="0" fontId="16" fillId="0" borderId="0"/>
    <xf numFmtId="0" fontId="178" fillId="0" borderId="0"/>
    <xf numFmtId="0" fontId="3" fillId="0" borderId="0"/>
    <xf numFmtId="0" fontId="3" fillId="0" borderId="0"/>
    <xf numFmtId="0" fontId="3" fillId="0" borderId="0" applyProtection="0"/>
    <xf numFmtId="0" fontId="8" fillId="0" borderId="0"/>
    <xf numFmtId="0" fontId="51" fillId="0" borderId="0"/>
    <xf numFmtId="0" fontId="16" fillId="0" borderId="0"/>
    <xf numFmtId="0" fontId="8" fillId="0" borderId="0"/>
    <xf numFmtId="0" fontId="16" fillId="0" borderId="0"/>
    <xf numFmtId="0" fontId="8" fillId="0" borderId="0"/>
    <xf numFmtId="0" fontId="2" fillId="0" borderId="0"/>
    <xf numFmtId="0" fontId="178" fillId="0" borderId="0"/>
    <xf numFmtId="0" fontId="2" fillId="0" borderId="0"/>
    <xf numFmtId="0" fontId="178" fillId="0" borderId="0"/>
    <xf numFmtId="0" fontId="16" fillId="0" borderId="0"/>
    <xf numFmtId="0" fontId="178" fillId="0" borderId="0"/>
    <xf numFmtId="0" fontId="176" fillId="0" borderId="0"/>
    <xf numFmtId="0" fontId="178" fillId="0" borderId="0"/>
    <xf numFmtId="0" fontId="51" fillId="0" borderId="0"/>
    <xf numFmtId="0" fontId="8" fillId="0" borderId="0"/>
    <xf numFmtId="0" fontId="178" fillId="0" borderId="0"/>
    <xf numFmtId="0" fontId="51" fillId="0" borderId="0"/>
    <xf numFmtId="0" fontId="178" fillId="0" borderId="0"/>
    <xf numFmtId="0" fontId="178" fillId="0" borderId="0"/>
    <xf numFmtId="0" fontId="178" fillId="0" borderId="0"/>
    <xf numFmtId="0" fontId="11"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2" fillId="0" borderId="0"/>
    <xf numFmtId="0" fontId="7" fillId="0" borderId="0"/>
    <xf numFmtId="0" fontId="3" fillId="0" borderId="0"/>
    <xf numFmtId="0" fontId="11"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43"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69" fillId="0" borderId="0"/>
    <xf numFmtId="0" fontId="5" fillId="0" borderId="0"/>
    <xf numFmtId="0" fontId="7" fillId="0" borderId="0"/>
    <xf numFmtId="0" fontId="5" fillId="0" borderId="0"/>
    <xf numFmtId="0" fontId="7"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176" fillId="0" borderId="0"/>
    <xf numFmtId="0" fontId="176" fillId="0" borderId="0"/>
    <xf numFmtId="0" fontId="1" fillId="0" borderId="0"/>
    <xf numFmtId="0" fontId="1" fillId="0" borderId="0"/>
    <xf numFmtId="0" fontId="1" fillId="0" borderId="0"/>
    <xf numFmtId="0" fontId="3"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181" fillId="0" borderId="0"/>
    <xf numFmtId="0" fontId="51" fillId="0" borderId="0"/>
    <xf numFmtId="0" fontId="3" fillId="0" borderId="0"/>
    <xf numFmtId="0" fontId="10" fillId="0" borderId="0"/>
    <xf numFmtId="0" fontId="39" fillId="0" borderId="0" applyFont="0"/>
    <xf numFmtId="0" fontId="92" fillId="0" borderId="0"/>
    <xf numFmtId="0" fontId="5" fillId="32" borderId="26" applyNumberFormat="0" applyFont="0" applyAlignment="0" applyProtection="0"/>
    <xf numFmtId="0" fontId="5" fillId="32" borderId="26" applyNumberFormat="0" applyFont="0" applyAlignment="0" applyProtection="0"/>
    <xf numFmtId="0" fontId="5" fillId="32" borderId="26" applyNumberFormat="0" applyFont="0" applyAlignment="0" applyProtection="0"/>
    <xf numFmtId="0" fontId="5" fillId="32" borderId="26" applyNumberFormat="0" applyFont="0" applyAlignment="0" applyProtection="0"/>
    <xf numFmtId="0" fontId="5" fillId="32" borderId="26" applyNumberFormat="0" applyFont="0" applyAlignment="0" applyProtection="0"/>
    <xf numFmtId="0" fontId="5" fillId="32" borderId="26" applyNumberFormat="0" applyFont="0" applyAlignment="0" applyProtection="0"/>
    <xf numFmtId="0" fontId="51" fillId="33" borderId="26" applyNumberFormat="0" applyFont="0" applyAlignment="0" applyProtection="0"/>
    <xf numFmtId="300" fontId="145" fillId="0" borderId="0" applyFont="0" applyFill="0" applyBorder="0" applyProtection="0">
      <alignment vertical="top" wrapText="1"/>
    </xf>
    <xf numFmtId="0" fontId="18" fillId="0" borderId="27" applyNumberFormat="0" applyAlignment="0">
      <alignment horizontal="center"/>
    </xf>
    <xf numFmtId="0" fontId="18" fillId="0" borderId="0"/>
    <xf numFmtId="0" fontId="18" fillId="0" borderId="0"/>
    <xf numFmtId="0" fontId="18" fillId="0" borderId="0" applyProtection="0"/>
    <xf numFmtId="0" fontId="18" fillId="0" borderId="0" applyProtection="0"/>
    <xf numFmtId="3" fontId="146" fillId="0" borderId="0" applyFont="0" applyFill="0" applyBorder="0" applyAlignment="0" applyProtection="0"/>
    <xf numFmtId="170" fontId="38"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NumberFormat="0" applyFill="0" applyBorder="0" applyAlignment="0" applyProtection="0"/>
    <xf numFmtId="0" fontId="147"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Protection="0"/>
    <xf numFmtId="0" fontId="3" fillId="0" borderId="0" applyFont="0" applyFill="0" applyBorder="0" applyAlignment="0" applyProtection="0"/>
    <xf numFmtId="0" fontId="7" fillId="0" borderId="0"/>
    <xf numFmtId="0" fontId="148" fillId="25" borderId="28" applyNumberFormat="0" applyAlignment="0" applyProtection="0"/>
    <xf numFmtId="176" fontId="149" fillId="0" borderId="27" applyFont="0" applyBorder="0" applyAlignment="0"/>
    <xf numFmtId="0" fontId="150" fillId="27" borderId="0"/>
    <xf numFmtId="0" fontId="83" fillId="27" borderId="0"/>
    <xf numFmtId="0" fontId="83" fillId="27" borderId="0"/>
    <xf numFmtId="167" fontId="51"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41" fontId="51"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287" fontId="3" fillId="0" borderId="0" applyFont="0" applyFill="0" applyBorder="0" applyAlignment="0" applyProtection="0"/>
    <xf numFmtId="14" fontId="60" fillId="0" borderId="0">
      <alignment horizontal="center" wrapText="1"/>
      <protection locked="0"/>
    </xf>
    <xf numFmtId="14" fontId="9" fillId="0" borderId="0">
      <alignment horizontal="center" wrapText="1"/>
      <protection locked="0"/>
    </xf>
    <xf numFmtId="301" fontId="75" fillId="0" borderId="0" applyFont="0" applyFill="0" applyBorder="0" applyAlignment="0" applyProtection="0"/>
    <xf numFmtId="302" fontId="79" fillId="0" borderId="0" applyFont="0" applyFill="0" applyBorder="0" applyAlignment="0" applyProtection="0"/>
    <xf numFmtId="303" fontId="80"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304" fontId="3" fillId="0" borderId="0" applyFont="0" applyFill="0" applyBorder="0" applyAlignment="0" applyProtection="0"/>
    <xf numFmtId="224" fontId="51"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305" fontId="51"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16"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07" fontId="80" fillId="0" borderId="0" applyFont="0" applyFill="0" applyBorder="0" applyAlignment="0" applyProtection="0"/>
    <xf numFmtId="308" fontId="79" fillId="0" borderId="0" applyFont="0" applyFill="0" applyBorder="0" applyAlignment="0" applyProtection="0"/>
    <xf numFmtId="309" fontId="80" fillId="0" borderId="0" applyFont="0" applyFill="0" applyBorder="0" applyAlignment="0" applyProtection="0"/>
    <xf numFmtId="310" fontId="79" fillId="0" borderId="0" applyFont="0" applyFill="0" applyBorder="0" applyAlignment="0" applyProtection="0"/>
    <xf numFmtId="311" fontId="80" fillId="0" borderId="0" applyFont="0" applyFill="0" applyBorder="0" applyAlignment="0" applyProtection="0"/>
    <xf numFmtId="312" fontId="7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4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29" applyNumberFormat="0" applyBorder="0"/>
    <xf numFmtId="9" fontId="33" fillId="0" borderId="29" applyNumberFormat="0" applyBorder="0"/>
    <xf numFmtId="0" fontId="51"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18" fontId="71"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26" fontId="71"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8" fontId="71"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18" fontId="71"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0" fontId="151" fillId="0" borderId="0"/>
    <xf numFmtId="0" fontId="152" fillId="0" borderId="0"/>
    <xf numFmtId="0" fontId="33" fillId="0" borderId="0" applyNumberFormat="0" applyFont="0" applyFill="0" applyBorder="0" applyAlignment="0" applyProtection="0">
      <alignment horizontal="left"/>
    </xf>
    <xf numFmtId="0" fontId="153" fillId="0" borderId="19">
      <alignment horizontal="center"/>
    </xf>
    <xf numFmtId="1" fontId="51" fillId="0" borderId="13" applyNumberFormat="0" applyFill="0" applyAlignment="0" applyProtection="0">
      <alignment horizontal="center" vertical="center"/>
    </xf>
    <xf numFmtId="0" fontId="154" fillId="34" borderId="0" applyNumberFormat="0" applyFont="0" applyBorder="0" applyAlignment="0">
      <alignment horizontal="center"/>
    </xf>
    <xf numFmtId="0" fontId="154" fillId="34" borderId="0" applyNumberFormat="0" applyFont="0" applyBorder="0" applyAlignment="0">
      <alignment horizontal="center"/>
    </xf>
    <xf numFmtId="14" fontId="155" fillId="0" borderId="0" applyNumberFormat="0" applyFill="0" applyBorder="0" applyAlignment="0" applyProtection="0">
      <alignment horizontal="left"/>
    </xf>
    <xf numFmtId="0" fontId="126" fillId="0" borderId="0"/>
    <xf numFmtId="0" fontId="18" fillId="0" borderId="0"/>
    <xf numFmtId="167" fontId="19" fillId="0" borderId="0" applyFont="0" applyFill="0" applyBorder="0" applyAlignment="0" applyProtection="0"/>
    <xf numFmtId="207" fontId="19" fillId="0" borderId="0" applyFont="0" applyFill="0" applyBorder="0" applyAlignment="0" applyProtection="0"/>
    <xf numFmtId="41"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204" fontId="19" fillId="0" borderId="0" applyFont="0" applyFill="0" applyBorder="0" applyAlignment="0" applyProtection="0"/>
    <xf numFmtId="167" fontId="16" fillId="0" borderId="0" applyProtection="0"/>
    <xf numFmtId="4" fontId="156" fillId="35" borderId="30" applyNumberFormat="0" applyProtection="0">
      <alignment vertical="center"/>
    </xf>
    <xf numFmtId="4" fontId="157" fillId="35" borderId="30" applyNumberFormat="0" applyProtection="0">
      <alignment vertical="center"/>
    </xf>
    <xf numFmtId="4" fontId="158" fillId="35" borderId="30" applyNumberFormat="0" applyProtection="0">
      <alignment vertical="center"/>
    </xf>
    <xf numFmtId="4" fontId="159" fillId="35" borderId="30" applyNumberFormat="0" applyProtection="0">
      <alignment vertical="center"/>
    </xf>
    <xf numFmtId="4" fontId="160" fillId="35" borderId="30" applyNumberFormat="0" applyProtection="0">
      <alignment horizontal="left" vertical="center" indent="1"/>
    </xf>
    <xf numFmtId="4" fontId="161" fillId="35" borderId="30" applyNumberFormat="0" applyProtection="0">
      <alignment horizontal="left" vertical="center" indent="1"/>
    </xf>
    <xf numFmtId="4" fontId="160" fillId="36" borderId="0" applyNumberFormat="0" applyProtection="0">
      <alignment horizontal="left" vertical="center" indent="1"/>
    </xf>
    <xf numFmtId="4" fontId="161" fillId="36" borderId="0" applyNumberFormat="0" applyProtection="0">
      <alignment horizontal="left" vertical="center" indent="1"/>
    </xf>
    <xf numFmtId="4" fontId="160" fillId="37" borderId="30" applyNumberFormat="0" applyProtection="0">
      <alignment horizontal="right" vertical="center"/>
    </xf>
    <xf numFmtId="4" fontId="161" fillId="37" borderId="30" applyNumberFormat="0" applyProtection="0">
      <alignment horizontal="right" vertical="center"/>
    </xf>
    <xf numFmtId="4" fontId="160" fillId="38" borderId="30" applyNumberFormat="0" applyProtection="0">
      <alignment horizontal="right" vertical="center"/>
    </xf>
    <xf numFmtId="4" fontId="161" fillId="38" borderId="30" applyNumberFormat="0" applyProtection="0">
      <alignment horizontal="right" vertical="center"/>
    </xf>
    <xf numFmtId="4" fontId="160" fillId="39" borderId="30" applyNumberFormat="0" applyProtection="0">
      <alignment horizontal="right" vertical="center"/>
    </xf>
    <xf numFmtId="4" fontId="161" fillId="39" borderId="30" applyNumberFormat="0" applyProtection="0">
      <alignment horizontal="right" vertical="center"/>
    </xf>
    <xf numFmtId="4" fontId="160" fillId="40" borderId="30" applyNumberFormat="0" applyProtection="0">
      <alignment horizontal="right" vertical="center"/>
    </xf>
    <xf numFmtId="4" fontId="161" fillId="40" borderId="30" applyNumberFormat="0" applyProtection="0">
      <alignment horizontal="right" vertical="center"/>
    </xf>
    <xf numFmtId="4" fontId="160" fillId="41" borderId="30" applyNumberFormat="0" applyProtection="0">
      <alignment horizontal="right" vertical="center"/>
    </xf>
    <xf numFmtId="4" fontId="161" fillId="41" borderId="30" applyNumberFormat="0" applyProtection="0">
      <alignment horizontal="right" vertical="center"/>
    </xf>
    <xf numFmtId="4" fontId="160" fillId="42" borderId="30" applyNumberFormat="0" applyProtection="0">
      <alignment horizontal="right" vertical="center"/>
    </xf>
    <xf numFmtId="4" fontId="161" fillId="42" borderId="30" applyNumberFormat="0" applyProtection="0">
      <alignment horizontal="right" vertical="center"/>
    </xf>
    <xf numFmtId="4" fontId="160" fillId="43" borderId="30" applyNumberFormat="0" applyProtection="0">
      <alignment horizontal="right" vertical="center"/>
    </xf>
    <xf numFmtId="4" fontId="161" fillId="43" borderId="30" applyNumberFormat="0" applyProtection="0">
      <alignment horizontal="right" vertical="center"/>
    </xf>
    <xf numFmtId="4" fontId="160" fillId="44" borderId="30" applyNumberFormat="0" applyProtection="0">
      <alignment horizontal="right" vertical="center"/>
    </xf>
    <xf numFmtId="4" fontId="161" fillId="44" borderId="30" applyNumberFormat="0" applyProtection="0">
      <alignment horizontal="right" vertical="center"/>
    </xf>
    <xf numFmtId="4" fontId="160" fillId="45" borderId="30" applyNumberFormat="0" applyProtection="0">
      <alignment horizontal="right" vertical="center"/>
    </xf>
    <xf numFmtId="4" fontId="161" fillId="45" borderId="30" applyNumberFormat="0" applyProtection="0">
      <alignment horizontal="right" vertical="center"/>
    </xf>
    <xf numFmtId="4" fontId="156" fillId="46" borderId="31" applyNumberFormat="0" applyProtection="0">
      <alignment horizontal="left" vertical="center" indent="1"/>
    </xf>
    <xf numFmtId="4" fontId="157" fillId="46" borderId="31" applyNumberFormat="0" applyProtection="0">
      <alignment horizontal="left" vertical="center" indent="1"/>
    </xf>
    <xf numFmtId="4" fontId="156" fillId="47" borderId="0" applyNumberFormat="0" applyProtection="0">
      <alignment horizontal="left" vertical="center" indent="1"/>
    </xf>
    <xf numFmtId="4" fontId="157" fillId="47" borderId="0" applyNumberFormat="0" applyProtection="0">
      <alignment horizontal="left" vertical="center" indent="1"/>
    </xf>
    <xf numFmtId="4" fontId="156" fillId="36" borderId="0" applyNumberFormat="0" applyProtection="0">
      <alignment horizontal="left" vertical="center" indent="1"/>
    </xf>
    <xf numFmtId="4" fontId="157" fillId="36" borderId="0" applyNumberFormat="0" applyProtection="0">
      <alignment horizontal="left" vertical="center" indent="1"/>
    </xf>
    <xf numFmtId="4" fontId="160" fillId="47" borderId="30" applyNumberFormat="0" applyProtection="0">
      <alignment horizontal="right" vertical="center"/>
    </xf>
    <xf numFmtId="4" fontId="161" fillId="47" borderId="30" applyNumberFormat="0" applyProtection="0">
      <alignment horizontal="right" vertical="center"/>
    </xf>
    <xf numFmtId="4" fontId="32" fillId="47" borderId="0" applyNumberFormat="0" applyProtection="0">
      <alignment horizontal="left" vertical="center" indent="1"/>
    </xf>
    <xf numFmtId="4" fontId="31" fillId="47" borderId="0" applyNumberFormat="0" applyProtection="0">
      <alignment horizontal="left" vertical="center" indent="1"/>
    </xf>
    <xf numFmtId="4" fontId="32" fillId="36" borderId="0" applyNumberFormat="0" applyProtection="0">
      <alignment horizontal="left" vertical="center" indent="1"/>
    </xf>
    <xf numFmtId="4" fontId="31" fillId="36" borderId="0" applyNumberFormat="0" applyProtection="0">
      <alignment horizontal="left" vertical="center" indent="1"/>
    </xf>
    <xf numFmtId="4" fontId="160" fillId="48" borderId="30" applyNumberFormat="0" applyProtection="0">
      <alignment vertical="center"/>
    </xf>
    <xf numFmtId="4" fontId="161" fillId="48" borderId="30" applyNumberFormat="0" applyProtection="0">
      <alignment vertical="center"/>
    </xf>
    <xf numFmtId="4" fontId="162" fillId="48" borderId="30" applyNumberFormat="0" applyProtection="0">
      <alignment vertical="center"/>
    </xf>
    <xf numFmtId="4" fontId="163" fillId="48" borderId="30" applyNumberFormat="0" applyProtection="0">
      <alignment vertical="center"/>
    </xf>
    <xf numFmtId="4" fontId="156" fillId="47" borderId="32" applyNumberFormat="0" applyProtection="0">
      <alignment horizontal="left" vertical="center" indent="1"/>
    </xf>
    <xf numFmtId="4" fontId="157" fillId="47" borderId="32" applyNumberFormat="0" applyProtection="0">
      <alignment horizontal="left" vertical="center" indent="1"/>
    </xf>
    <xf numFmtId="4" fontId="160" fillId="48" borderId="30" applyNumberFormat="0" applyProtection="0">
      <alignment horizontal="right" vertical="center"/>
    </xf>
    <xf numFmtId="4" fontId="161" fillId="48" borderId="30" applyNumberFormat="0" applyProtection="0">
      <alignment horizontal="right" vertical="center"/>
    </xf>
    <xf numFmtId="4" fontId="162" fillId="48" borderId="30" applyNumberFormat="0" applyProtection="0">
      <alignment horizontal="right" vertical="center"/>
    </xf>
    <xf numFmtId="4" fontId="163" fillId="48" borderId="30" applyNumberFormat="0" applyProtection="0">
      <alignment horizontal="right" vertical="center"/>
    </xf>
    <xf numFmtId="4" fontId="156" fillId="47" borderId="30" applyNumberFormat="0" applyProtection="0">
      <alignment horizontal="left" vertical="center" indent="1"/>
    </xf>
    <xf numFmtId="4" fontId="157" fillId="47" borderId="30" applyNumberFormat="0" applyProtection="0">
      <alignment horizontal="left" vertical="center" indent="1"/>
    </xf>
    <xf numFmtId="4" fontId="164" fillId="30" borderId="32" applyNumberFormat="0" applyProtection="0">
      <alignment horizontal="left" vertical="center" indent="1"/>
    </xf>
    <xf numFmtId="4" fontId="165" fillId="30" borderId="32" applyNumberFormat="0" applyProtection="0">
      <alignment horizontal="left" vertical="center" indent="1"/>
    </xf>
    <xf numFmtId="4" fontId="166" fillId="48" borderId="30" applyNumberFormat="0" applyProtection="0">
      <alignment horizontal="right" vertical="center"/>
    </xf>
    <xf numFmtId="4" fontId="167" fillId="48" borderId="30" applyNumberFormat="0" applyProtection="0">
      <alignment horizontal="right" vertical="center"/>
    </xf>
    <xf numFmtId="313" fontId="168" fillId="0" borderId="0" applyFont="0" applyFill="0" applyBorder="0" applyAlignment="0" applyProtection="0"/>
    <xf numFmtId="0" fontId="154" fillId="1" borderId="18" applyNumberFormat="0" applyFont="0" applyAlignment="0">
      <alignment horizontal="center"/>
    </xf>
    <xf numFmtId="0" fontId="154" fillId="1" borderId="18" applyNumberFormat="0" applyFont="0" applyAlignment="0">
      <alignment horizontal="center"/>
    </xf>
    <xf numFmtId="3" fontId="1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3" fontId="1" fillId="0" borderId="0" applyFont="0" applyFill="0" applyBorder="0" applyAlignment="0" applyProtection="0"/>
    <xf numFmtId="0" fontId="3" fillId="0" borderId="0"/>
    <xf numFmtId="0" fontId="5" fillId="0" borderId="0"/>
    <xf numFmtId="0" fontId="30" fillId="0" borderId="0"/>
    <xf numFmtId="43" fontId="1" fillId="0" borderId="0" applyFont="0" applyFill="0" applyBorder="0" applyAlignment="0" applyProtection="0"/>
  </cellStyleXfs>
  <cellXfs count="183">
    <xf numFmtId="0" fontId="0" fillId="0" borderId="0" xfId="0"/>
    <xf numFmtId="0" fontId="185" fillId="0" borderId="0" xfId="0" applyFont="1" applyAlignment="1">
      <alignment wrapText="1"/>
    </xf>
    <xf numFmtId="0" fontId="182" fillId="0" borderId="0" xfId="1" applyFont="1" applyAlignment="1">
      <alignment wrapText="1"/>
    </xf>
    <xf numFmtId="0" fontId="183" fillId="0" borderId="0" xfId="0" applyFont="1" applyAlignment="1">
      <alignment wrapText="1"/>
    </xf>
    <xf numFmtId="0" fontId="182" fillId="0" borderId="0" xfId="1" applyFont="1" applyAlignment="1">
      <alignment horizontal="center" vertical="center" wrapText="1"/>
    </xf>
    <xf numFmtId="0" fontId="183" fillId="0" borderId="0" xfId="0" applyFont="1" applyAlignment="1">
      <alignment horizontal="center" vertical="center" wrapText="1"/>
    </xf>
    <xf numFmtId="0" fontId="182" fillId="0" borderId="1" xfId="1" applyFont="1" applyBorder="1" applyAlignment="1">
      <alignment horizontal="center" vertical="center" wrapText="1"/>
    </xf>
    <xf numFmtId="0" fontId="182" fillId="0" borderId="0" xfId="1" applyFont="1" applyAlignment="1">
      <alignment wrapText="1"/>
    </xf>
    <xf numFmtId="0" fontId="182" fillId="0" borderId="1" xfId="1" applyFont="1" applyBorder="1" applyAlignment="1">
      <alignment horizontal="center" wrapText="1"/>
    </xf>
    <xf numFmtId="0" fontId="183" fillId="0" borderId="0" xfId="0" applyFont="1" applyAlignment="1">
      <alignment horizontal="center" wrapText="1"/>
    </xf>
    <xf numFmtId="245" fontId="79" fillId="0" borderId="1" xfId="5123" quotePrefix="1" applyNumberFormat="1" applyFont="1" applyFill="1" applyBorder="1" applyAlignment="1">
      <alignment horizontal="right" vertical="center" wrapText="1"/>
    </xf>
    <xf numFmtId="0" fontId="8" fillId="0" borderId="0" xfId="0" applyFont="1" applyAlignment="1">
      <alignment wrapText="1"/>
    </xf>
    <xf numFmtId="0" fontId="8" fillId="0" borderId="0" xfId="0" applyFont="1" applyAlignment="1">
      <alignment vertical="center" wrapText="1"/>
    </xf>
    <xf numFmtId="0" fontId="189" fillId="0" borderId="0" xfId="0" applyFont="1" applyAlignment="1">
      <alignment wrapText="1"/>
    </xf>
    <xf numFmtId="245" fontId="185" fillId="0" borderId="0" xfId="0" applyNumberFormat="1" applyFont="1" applyAlignment="1">
      <alignment wrapText="1"/>
    </xf>
    <xf numFmtId="3" fontId="79" fillId="0" borderId="1" xfId="5124" applyNumberFormat="1" applyFont="1" applyFill="1" applyBorder="1" applyAlignment="1">
      <alignment horizontal="center" vertical="center" wrapText="1"/>
    </xf>
    <xf numFmtId="0" fontId="79" fillId="0" borderId="1" xfId="0" applyFont="1" applyFill="1" applyBorder="1" applyAlignment="1">
      <alignment vertical="center" wrapText="1"/>
    </xf>
    <xf numFmtId="245" fontId="79" fillId="0" borderId="1" xfId="5123" applyNumberFormat="1" applyFont="1" applyFill="1" applyBorder="1" applyAlignment="1">
      <alignment horizontal="center" vertical="center" wrapText="1"/>
    </xf>
    <xf numFmtId="245" fontId="79" fillId="0" borderId="1" xfId="5123" applyNumberFormat="1" applyFont="1" applyFill="1" applyBorder="1" applyAlignment="1">
      <alignment horizontal="right" vertical="center" wrapText="1"/>
    </xf>
    <xf numFmtId="1" fontId="108" fillId="0" borderId="0" xfId="5124" applyNumberFormat="1" applyFont="1" applyFill="1" applyBorder="1" applyAlignment="1">
      <alignment vertical="center"/>
    </xf>
    <xf numFmtId="0" fontId="8" fillId="0" borderId="0" xfId="0" applyFont="1" applyFill="1" applyAlignment="1">
      <alignment wrapText="1"/>
    </xf>
    <xf numFmtId="0" fontId="79" fillId="0" borderId="1" xfId="0" quotePrefix="1" applyFont="1" applyFill="1" applyBorder="1" applyAlignment="1">
      <alignment vertical="center" wrapText="1"/>
    </xf>
    <xf numFmtId="0" fontId="79" fillId="0" borderId="1" xfId="1" applyFont="1" applyFill="1" applyBorder="1" applyAlignment="1">
      <alignment horizontal="center" vertical="center" wrapText="1"/>
    </xf>
    <xf numFmtId="0" fontId="79" fillId="0" borderId="1" xfId="1" applyFont="1" applyFill="1" applyBorder="1" applyAlignment="1">
      <alignment horizontal="left" vertical="center" wrapText="1"/>
    </xf>
    <xf numFmtId="0" fontId="185" fillId="0" borderId="1" xfId="1" applyFont="1" applyBorder="1" applyAlignment="1">
      <alignment horizontal="center" vertical="center" wrapText="1"/>
    </xf>
    <xf numFmtId="0" fontId="185" fillId="0" borderId="1" xfId="1" applyFont="1" applyBorder="1" applyAlignment="1">
      <alignment wrapText="1"/>
    </xf>
    <xf numFmtId="245" fontId="185" fillId="0" borderId="1" xfId="5123" applyNumberFormat="1" applyFont="1" applyBorder="1" applyAlignment="1">
      <alignment horizontal="right" vertical="center" wrapText="1"/>
    </xf>
    <xf numFmtId="245" fontId="185" fillId="0" borderId="1" xfId="5123" applyNumberFormat="1" applyFont="1" applyBorder="1" applyAlignment="1">
      <alignment horizontal="center" vertical="center" wrapText="1"/>
    </xf>
    <xf numFmtId="0" fontId="188" fillId="0" borderId="0" xfId="0" applyFont="1" applyFill="1" applyAlignment="1">
      <alignment wrapText="1"/>
    </xf>
    <xf numFmtId="0" fontId="187" fillId="0" borderId="0" xfId="0" applyFont="1" applyFill="1" applyAlignment="1">
      <alignment wrapText="1"/>
    </xf>
    <xf numFmtId="0" fontId="79" fillId="0" borderId="1" xfId="5124" quotePrefix="1" applyNumberFormat="1" applyFont="1" applyFill="1" applyBorder="1" applyAlignment="1">
      <alignment horizontal="center" vertical="center"/>
    </xf>
    <xf numFmtId="3" fontId="8" fillId="0" borderId="1" xfId="0" applyNumberFormat="1" applyFont="1" applyFill="1" applyBorder="1" applyAlignment="1">
      <alignment vertical="center" wrapText="1"/>
    </xf>
    <xf numFmtId="315" fontId="79" fillId="0" borderId="1" xfId="5124" quotePrefix="1" applyNumberFormat="1" applyFont="1" applyFill="1" applyBorder="1" applyAlignment="1">
      <alignment horizontal="center" vertical="center" wrapText="1"/>
    </xf>
    <xf numFmtId="49" fontId="79" fillId="0" borderId="1" xfId="5124" quotePrefix="1" applyNumberFormat="1" applyFont="1" applyFill="1" applyBorder="1" applyAlignment="1">
      <alignment horizontal="center" vertical="center"/>
    </xf>
    <xf numFmtId="1" fontId="8" fillId="0" borderId="1" xfId="5124" applyNumberFormat="1" applyFont="1" applyFill="1" applyBorder="1" applyAlignment="1">
      <alignment vertical="center" wrapText="1"/>
    </xf>
    <xf numFmtId="1" fontId="79" fillId="0" borderId="1" xfId="5124" applyNumberFormat="1" applyFont="1" applyFill="1" applyBorder="1" applyAlignment="1">
      <alignment horizontal="center" vertical="center" wrapText="1"/>
    </xf>
    <xf numFmtId="245" fontId="79" fillId="0" borderId="1" xfId="1934" quotePrefix="1" applyNumberFormat="1" applyFont="1" applyFill="1" applyBorder="1" applyAlignment="1">
      <alignment horizontal="right" vertical="center" wrapText="1"/>
    </xf>
    <xf numFmtId="0" fontId="189" fillId="0" borderId="1" xfId="1" applyFont="1" applyFill="1" applyBorder="1" applyAlignment="1">
      <alignment horizontal="center" vertical="center" wrapText="1"/>
    </xf>
    <xf numFmtId="0" fontId="189" fillId="0" borderId="1" xfId="1" applyFont="1" applyFill="1" applyBorder="1" applyAlignment="1">
      <alignment vertical="center" wrapText="1"/>
    </xf>
    <xf numFmtId="245" fontId="189" fillId="0" borderId="1" xfId="5123" applyNumberFormat="1" applyFont="1" applyFill="1" applyBorder="1" applyAlignment="1">
      <alignment horizontal="right" vertical="center" wrapText="1"/>
    </xf>
    <xf numFmtId="245" fontId="189" fillId="0" borderId="1" xfId="5123" applyNumberFormat="1" applyFont="1" applyFill="1" applyBorder="1" applyAlignment="1">
      <alignment horizontal="center" vertical="center" wrapText="1"/>
    </xf>
    <xf numFmtId="3" fontId="108" fillId="0" borderId="1" xfId="5124" quotePrefix="1" applyNumberFormat="1" applyFont="1" applyFill="1" applyBorder="1" applyAlignment="1">
      <alignment horizontal="center" vertical="center" wrapText="1"/>
    </xf>
    <xf numFmtId="3" fontId="108" fillId="0" borderId="1" xfId="5124" quotePrefix="1" applyNumberFormat="1" applyFont="1" applyFill="1" applyBorder="1" applyAlignment="1">
      <alignment horizontal="left" vertical="center" wrapText="1"/>
    </xf>
    <xf numFmtId="3" fontId="183" fillId="0" borderId="0" xfId="0" applyNumberFormat="1" applyFont="1" applyAlignment="1">
      <alignment wrapText="1"/>
    </xf>
    <xf numFmtId="0" fontId="182" fillId="0" borderId="0" xfId="1" applyFont="1" applyAlignment="1">
      <alignment wrapText="1"/>
    </xf>
    <xf numFmtId="245" fontId="188" fillId="0" borderId="0" xfId="0" applyNumberFormat="1" applyFont="1" applyFill="1" applyAlignment="1">
      <alignment wrapText="1"/>
    </xf>
    <xf numFmtId="0" fontId="187" fillId="0" borderId="0" xfId="0" applyFont="1" applyAlignment="1">
      <alignment wrapText="1"/>
    </xf>
    <xf numFmtId="0" fontId="79" fillId="0" borderId="1" xfId="0" applyFont="1" applyFill="1" applyBorder="1" applyAlignment="1">
      <alignment horizontal="left" vertical="center" wrapText="1"/>
    </xf>
    <xf numFmtId="0" fontId="191" fillId="0" borderId="1" xfId="3364" applyFont="1" applyFill="1" applyBorder="1" applyAlignment="1">
      <alignment horizontal="center" vertical="center" wrapText="1"/>
    </xf>
    <xf numFmtId="3" fontId="79" fillId="0" borderId="1" xfId="0" applyNumberFormat="1" applyFont="1" applyFill="1" applyBorder="1" applyAlignment="1">
      <alignment horizontal="right" vertical="center" shrinkToFit="1"/>
    </xf>
    <xf numFmtId="245" fontId="79" fillId="0" borderId="1" xfId="1934" applyNumberFormat="1" applyFont="1" applyFill="1" applyBorder="1" applyAlignment="1">
      <alignment horizontal="right" vertical="center" wrapText="1"/>
    </xf>
    <xf numFmtId="3" fontId="192" fillId="0" borderId="1" xfId="5124" quotePrefix="1" applyNumberFormat="1" applyFont="1" applyFill="1" applyBorder="1" applyAlignment="1">
      <alignment horizontal="right" vertical="center" wrapText="1"/>
    </xf>
    <xf numFmtId="3" fontId="108" fillId="0" borderId="1" xfId="5124" applyNumberFormat="1" applyFont="1" applyFill="1" applyBorder="1" applyAlignment="1">
      <alignment horizontal="center" vertical="center" wrapText="1"/>
    </xf>
    <xf numFmtId="0" fontId="193" fillId="0" borderId="0" xfId="0" applyFont="1" applyFill="1"/>
    <xf numFmtId="49" fontId="108" fillId="0" borderId="1" xfId="5124" applyNumberFormat="1" applyFont="1" applyFill="1" applyBorder="1" applyAlignment="1">
      <alignment horizontal="center" vertical="center"/>
    </xf>
    <xf numFmtId="1" fontId="108" fillId="0" borderId="1" xfId="5124" applyNumberFormat="1" applyFont="1" applyFill="1" applyBorder="1" applyAlignment="1">
      <alignment horizontal="left" vertical="center" wrapText="1"/>
    </xf>
    <xf numFmtId="0" fontId="79" fillId="0" borderId="1" xfId="0" applyFont="1" applyFill="1" applyBorder="1" applyAlignment="1">
      <alignment horizontal="justify" vertical="center" wrapText="1"/>
    </xf>
    <xf numFmtId="245" fontId="108" fillId="0" borderId="1" xfId="0" applyNumberFormat="1" applyFont="1" applyFill="1" applyBorder="1" applyAlignment="1">
      <alignment horizontal="justify" vertical="center" wrapText="1"/>
    </xf>
    <xf numFmtId="245" fontId="79" fillId="0" borderId="1" xfId="5123" applyNumberFormat="1" applyFont="1" applyFill="1" applyBorder="1" applyAlignment="1">
      <alignment horizontal="justify" vertical="center" wrapText="1"/>
    </xf>
    <xf numFmtId="245" fontId="79" fillId="0" borderId="1" xfId="0" applyNumberFormat="1" applyFont="1" applyFill="1" applyBorder="1" applyAlignment="1">
      <alignment horizontal="justify" vertical="center" wrapText="1"/>
    </xf>
    <xf numFmtId="3" fontId="108" fillId="0" borderId="1" xfId="0" applyNumberFormat="1" applyFont="1" applyFill="1" applyBorder="1" applyAlignment="1">
      <alignment horizontal="right" vertical="center" wrapText="1"/>
    </xf>
    <xf numFmtId="49" fontId="108" fillId="0" borderId="1" xfId="3400" applyNumberFormat="1" applyFont="1" applyFill="1" applyBorder="1" applyAlignment="1">
      <alignment vertical="center" wrapText="1"/>
    </xf>
    <xf numFmtId="176" fontId="108" fillId="0" borderId="1" xfId="5124" quotePrefix="1" applyNumberFormat="1" applyFont="1" applyFill="1" applyBorder="1" applyAlignment="1">
      <alignment horizontal="right" vertical="center" wrapText="1"/>
    </xf>
    <xf numFmtId="0" fontId="108" fillId="0" borderId="1" xfId="0" applyFont="1" applyFill="1" applyBorder="1" applyAlignment="1">
      <alignment horizontal="justify" vertical="center" wrapText="1"/>
    </xf>
    <xf numFmtId="0" fontId="79" fillId="0" borderId="1" xfId="0" applyFont="1" applyFill="1" applyBorder="1" applyAlignment="1">
      <alignment horizontal="center" vertical="center"/>
    </xf>
    <xf numFmtId="316" fontId="79" fillId="0" borderId="1" xfId="5127" applyNumberFormat="1" applyFont="1" applyFill="1" applyBorder="1" applyAlignment="1">
      <alignment horizontal="center" vertical="center" wrapText="1"/>
    </xf>
    <xf numFmtId="0" fontId="108" fillId="0" borderId="1" xfId="0" applyFont="1" applyFill="1" applyBorder="1" applyAlignment="1">
      <alignment horizontal="center" vertical="center" wrapText="1"/>
    </xf>
    <xf numFmtId="3" fontId="108" fillId="0" borderId="1" xfId="2302" quotePrefix="1" applyNumberFormat="1" applyFont="1" applyFill="1" applyBorder="1" applyAlignment="1">
      <alignment horizontal="right" vertical="center" shrinkToFit="1"/>
    </xf>
    <xf numFmtId="0" fontId="79" fillId="0" borderId="1" xfId="0" applyFont="1" applyFill="1" applyBorder="1" applyAlignment="1">
      <alignment horizontal="center" vertical="center" wrapText="1"/>
    </xf>
    <xf numFmtId="0" fontId="79" fillId="0" borderId="1" xfId="0" applyFont="1" applyFill="1" applyBorder="1" applyAlignment="1" applyProtection="1">
      <alignment horizontal="left" vertical="center" wrapText="1"/>
    </xf>
    <xf numFmtId="3" fontId="79" fillId="0" borderId="1" xfId="2302" quotePrefix="1" applyNumberFormat="1" applyFont="1" applyFill="1" applyBorder="1" applyAlignment="1">
      <alignment horizontal="right" vertical="center" shrinkToFit="1"/>
    </xf>
    <xf numFmtId="3" fontId="79" fillId="0" borderId="1" xfId="0" applyNumberFormat="1" applyFont="1" applyFill="1" applyBorder="1" applyAlignment="1">
      <alignment horizontal="justify" vertical="center" wrapText="1"/>
    </xf>
    <xf numFmtId="245" fontId="108" fillId="0" borderId="1" xfId="5123" applyNumberFormat="1" applyFont="1" applyFill="1" applyBorder="1" applyAlignment="1">
      <alignment horizontal="center" vertical="center" wrapText="1"/>
    </xf>
    <xf numFmtId="245" fontId="108" fillId="0" borderId="1" xfId="5123" quotePrefix="1" applyNumberFormat="1" applyFont="1" applyFill="1" applyBorder="1" applyAlignment="1">
      <alignment horizontal="right" vertical="center" wrapText="1"/>
    </xf>
    <xf numFmtId="0" fontId="189" fillId="0" borderId="0" xfId="0" applyFont="1" applyFill="1"/>
    <xf numFmtId="1" fontId="108" fillId="0" borderId="1" xfId="5124" applyNumberFormat="1" applyFont="1" applyFill="1" applyBorder="1" applyAlignment="1">
      <alignment horizontal="center" vertical="center"/>
    </xf>
    <xf numFmtId="1" fontId="108" fillId="0" borderId="1" xfId="5124" applyNumberFormat="1" applyFont="1" applyFill="1" applyBorder="1" applyAlignment="1">
      <alignment vertical="center" wrapText="1"/>
    </xf>
    <xf numFmtId="176" fontId="108" fillId="0" borderId="1" xfId="2286" quotePrefix="1" applyNumberFormat="1" applyFont="1" applyFill="1" applyBorder="1" applyAlignment="1">
      <alignment horizontal="right" vertical="center" wrapText="1"/>
    </xf>
    <xf numFmtId="0" fontId="183" fillId="0" borderId="0" xfId="0" applyFont="1" applyFill="1" applyAlignment="1">
      <alignment wrapText="1"/>
    </xf>
    <xf numFmtId="1" fontId="79" fillId="0" borderId="1" xfId="5124" applyNumberFormat="1" applyFont="1" applyFill="1" applyBorder="1" applyAlignment="1">
      <alignment vertical="center" wrapText="1"/>
    </xf>
    <xf numFmtId="0" fontId="79" fillId="0" borderId="1" xfId="3461" applyFont="1" applyFill="1" applyBorder="1" applyAlignment="1">
      <alignment horizontal="justify" vertical="center" wrapText="1"/>
    </xf>
    <xf numFmtId="176" fontId="79" fillId="0" borderId="1" xfId="5124" quotePrefix="1" applyNumberFormat="1" applyFont="1" applyFill="1" applyBorder="1" applyAlignment="1">
      <alignment horizontal="right" vertical="center" wrapText="1"/>
    </xf>
    <xf numFmtId="0" fontId="108" fillId="0" borderId="1" xfId="1" applyFont="1" applyFill="1" applyBorder="1" applyAlignment="1">
      <alignment horizontal="center" vertical="center" wrapText="1"/>
    </xf>
    <xf numFmtId="0" fontId="108" fillId="0" borderId="1" xfId="1" applyFont="1" applyFill="1" applyBorder="1" applyAlignment="1">
      <alignment horizontal="left" vertical="center" wrapText="1"/>
    </xf>
    <xf numFmtId="245" fontId="108" fillId="0" borderId="1" xfId="5123" applyNumberFormat="1" applyFont="1" applyFill="1" applyBorder="1" applyAlignment="1">
      <alignment horizontal="righ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wrapText="1"/>
    </xf>
    <xf numFmtId="0" fontId="187" fillId="49" borderId="0" xfId="0" applyFont="1" applyFill="1" applyAlignment="1">
      <alignment wrapText="1"/>
    </xf>
    <xf numFmtId="0" fontId="8" fillId="0" borderId="1" xfId="0" quotePrefix="1" applyFont="1" applyFill="1" applyBorder="1" applyAlignment="1">
      <alignment horizontal="center" vertical="center" wrapText="1"/>
    </xf>
    <xf numFmtId="0" fontId="79" fillId="0" borderId="1" xfId="1" applyFont="1" applyFill="1" applyBorder="1" applyAlignment="1">
      <alignment horizontal="center" wrapText="1"/>
    </xf>
    <xf numFmtId="3" fontId="79" fillId="0" borderId="1" xfId="5124" quotePrefix="1" applyNumberFormat="1" applyFont="1" applyFill="1" applyBorder="1" applyAlignment="1">
      <alignment horizontal="center" vertical="center" wrapText="1"/>
    </xf>
    <xf numFmtId="0" fontId="108" fillId="0" borderId="1" xfId="3461" applyFont="1" applyFill="1" applyBorder="1" applyAlignment="1">
      <alignment vertical="center" wrapText="1"/>
    </xf>
    <xf numFmtId="0" fontId="194" fillId="0" borderId="0" xfId="0" applyFont="1" applyFill="1"/>
    <xf numFmtId="245" fontId="79" fillId="0" borderId="1" xfId="5123" quotePrefix="1" applyNumberFormat="1" applyFont="1" applyFill="1" applyBorder="1" applyAlignment="1">
      <alignment horizontal="center" vertical="center" wrapText="1"/>
    </xf>
    <xf numFmtId="0" fontId="8" fillId="0" borderId="0" xfId="0" applyFont="1" applyFill="1"/>
    <xf numFmtId="245" fontId="108" fillId="0" borderId="1" xfId="1934" applyNumberFormat="1" applyFont="1" applyFill="1" applyBorder="1" applyAlignment="1">
      <alignment horizontal="center" vertical="center" wrapText="1"/>
    </xf>
    <xf numFmtId="245" fontId="108" fillId="0" borderId="1" xfId="1934" quotePrefix="1" applyNumberFormat="1" applyFont="1" applyFill="1" applyBorder="1" applyAlignment="1">
      <alignment horizontal="right" vertical="center" wrapText="1"/>
    </xf>
    <xf numFmtId="245" fontId="79" fillId="0" borderId="1" xfId="5123" applyNumberFormat="1" applyFont="1" applyFill="1" applyBorder="1" applyAlignment="1">
      <alignment horizontal="left" vertical="center" wrapText="1"/>
    </xf>
    <xf numFmtId="0" fontId="79" fillId="0" borderId="1" xfId="3240" applyFont="1" applyFill="1" applyBorder="1" applyAlignment="1">
      <alignment horizontal="center" vertical="center" wrapText="1"/>
    </xf>
    <xf numFmtId="176" fontId="79" fillId="0" borderId="1" xfId="2286" applyNumberFormat="1" applyFont="1" applyFill="1" applyBorder="1" applyAlignment="1">
      <alignment horizontal="right" vertical="center" wrapText="1"/>
    </xf>
    <xf numFmtId="176" fontId="79" fillId="0" borderId="1" xfId="2177" quotePrefix="1" applyNumberFormat="1" applyFont="1" applyFill="1" applyBorder="1" applyAlignment="1">
      <alignment horizontal="center" vertical="center" wrapText="1"/>
    </xf>
    <xf numFmtId="0" fontId="79" fillId="0" borderId="1" xfId="3264" applyFont="1" applyFill="1" applyBorder="1" applyAlignment="1">
      <alignment horizontal="left" vertical="center" wrapText="1"/>
    </xf>
    <xf numFmtId="0" fontId="79" fillId="0" borderId="1" xfId="5125" applyFont="1" applyFill="1" applyBorder="1" applyAlignment="1">
      <alignment horizontal="left" vertical="center" wrapText="1"/>
    </xf>
    <xf numFmtId="0" fontId="79" fillId="0" borderId="0" xfId="0" applyFont="1" applyFill="1"/>
    <xf numFmtId="0" fontId="79" fillId="0" borderId="1" xfId="5126" applyFont="1" applyFill="1" applyBorder="1" applyAlignment="1">
      <alignment horizontal="left" vertical="center" wrapText="1"/>
    </xf>
    <xf numFmtId="3" fontId="79" fillId="0" borderId="1" xfId="0" applyNumberFormat="1" applyFont="1" applyFill="1" applyBorder="1" applyAlignment="1">
      <alignment vertical="center" wrapText="1"/>
    </xf>
    <xf numFmtId="3" fontId="79" fillId="0" borderId="1" xfId="0" applyNumberFormat="1" applyFont="1" applyFill="1" applyBorder="1" applyAlignment="1">
      <alignment horizontal="right" vertical="center" wrapText="1"/>
    </xf>
    <xf numFmtId="3" fontId="79" fillId="0" borderId="1" xfId="5124" quotePrefix="1" applyNumberFormat="1" applyFont="1" applyFill="1" applyBorder="1" applyAlignment="1">
      <alignment horizontal="right" vertical="center" wrapText="1"/>
    </xf>
    <xf numFmtId="3" fontId="79" fillId="0" borderId="1" xfId="0" applyNumberFormat="1" applyFont="1" applyFill="1" applyBorder="1" applyAlignment="1">
      <alignment vertical="center" shrinkToFit="1"/>
    </xf>
    <xf numFmtId="0" fontId="79" fillId="0" borderId="1" xfId="3240" quotePrefix="1" applyFont="1" applyFill="1" applyBorder="1" applyAlignment="1">
      <alignment horizontal="center" vertical="center" wrapText="1"/>
    </xf>
    <xf numFmtId="176" fontId="79" fillId="0" borderId="1" xfId="1934" applyNumberFormat="1" applyFont="1" applyFill="1" applyBorder="1" applyAlignment="1">
      <alignment horizontal="right" vertical="center" wrapText="1"/>
    </xf>
    <xf numFmtId="1" fontId="79" fillId="0" borderId="1" xfId="5124" applyNumberFormat="1" applyFont="1" applyFill="1" applyBorder="1" applyAlignment="1">
      <alignment vertical="center"/>
    </xf>
    <xf numFmtId="1" fontId="79" fillId="0" borderId="1" xfId="5124" applyNumberFormat="1" applyFont="1" applyFill="1" applyBorder="1" applyAlignment="1">
      <alignment horizontal="center" vertical="center"/>
    </xf>
    <xf numFmtId="245" fontId="79" fillId="0" borderId="1" xfId="1934" applyNumberFormat="1" applyFont="1" applyFill="1" applyBorder="1" applyAlignment="1">
      <alignment horizontal="center" vertical="center" wrapText="1"/>
    </xf>
    <xf numFmtId="1" fontId="196" fillId="0" borderId="1" xfId="5124" applyNumberFormat="1" applyFont="1" applyFill="1" applyBorder="1" applyAlignment="1">
      <alignment horizontal="center" vertical="center"/>
    </xf>
    <xf numFmtId="0" fontId="108" fillId="0" borderId="1" xfId="3362" applyFont="1" applyFill="1" applyBorder="1" applyAlignment="1">
      <alignment horizontal="center" vertical="center" wrapText="1"/>
    </xf>
    <xf numFmtId="3" fontId="108" fillId="0" borderId="1" xfId="0" quotePrefix="1" applyNumberFormat="1" applyFont="1" applyFill="1" applyBorder="1" applyAlignment="1">
      <alignment vertical="center" wrapText="1"/>
    </xf>
    <xf numFmtId="0" fontId="108" fillId="0" borderId="1" xfId="3240" quotePrefix="1" applyFont="1" applyFill="1" applyBorder="1" applyAlignment="1">
      <alignment horizontal="center" vertical="center" wrapText="1"/>
    </xf>
    <xf numFmtId="1" fontId="195" fillId="0" borderId="1" xfId="5124" applyNumberFormat="1" applyFont="1" applyFill="1" applyBorder="1" applyAlignment="1">
      <alignment horizontal="center" vertical="center"/>
    </xf>
    <xf numFmtId="0" fontId="79" fillId="0" borderId="1" xfId="3364" applyFont="1" applyFill="1" applyBorder="1" applyAlignment="1">
      <alignment horizontal="center" vertical="center" wrapText="1"/>
    </xf>
    <xf numFmtId="176" fontId="108" fillId="0" borderId="1" xfId="2177" applyNumberFormat="1" applyFont="1" applyFill="1" applyBorder="1" applyAlignment="1">
      <alignment horizontal="center" vertical="center" wrapText="1"/>
    </xf>
    <xf numFmtId="3" fontId="191" fillId="0" borderId="1" xfId="7" applyNumberFormat="1" applyFont="1" applyFill="1" applyBorder="1" applyAlignment="1">
      <alignment horizontal="center" vertical="center" wrapText="1"/>
    </xf>
    <xf numFmtId="3" fontId="197" fillId="0" borderId="1" xfId="5124" quotePrefix="1" applyNumberFormat="1" applyFont="1" applyFill="1" applyBorder="1" applyAlignment="1">
      <alignment vertical="center" wrapText="1"/>
    </xf>
    <xf numFmtId="245" fontId="191" fillId="0" borderId="1" xfId="1934" quotePrefix="1" applyNumberFormat="1" applyFont="1" applyFill="1" applyBorder="1" applyAlignment="1">
      <alignment horizontal="right" vertical="center" wrapText="1"/>
    </xf>
    <xf numFmtId="0" fontId="198" fillId="0" borderId="1" xfId="3364" applyFont="1" applyFill="1" applyBorder="1" applyAlignment="1">
      <alignment horizontal="center" vertical="center" wrapText="1"/>
    </xf>
    <xf numFmtId="315" fontId="108" fillId="0" borderId="1" xfId="5124" quotePrefix="1" applyNumberFormat="1" applyFont="1" applyFill="1" applyBorder="1" applyAlignment="1">
      <alignment horizontal="center" vertical="center" wrapText="1"/>
    </xf>
    <xf numFmtId="3" fontId="108" fillId="0" borderId="1" xfId="0" applyNumberFormat="1" applyFont="1" applyFill="1" applyBorder="1" applyAlignment="1">
      <alignment horizontal="right" vertical="center" shrinkToFit="1"/>
    </xf>
    <xf numFmtId="0" fontId="193" fillId="0" borderId="0" xfId="0" applyFont="1" applyFill="1" applyAlignment="1">
      <alignment horizontal="center"/>
    </xf>
    <xf numFmtId="0" fontId="79" fillId="0" borderId="1" xfId="1"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1" xfId="0" applyFont="1" applyBorder="1" applyAlignment="1">
      <alignment horizontal="center" vertical="center" wrapText="1"/>
    </xf>
    <xf numFmtId="245" fontId="193" fillId="0" borderId="0" xfId="0" applyNumberFormat="1" applyFont="1" applyFill="1"/>
    <xf numFmtId="245" fontId="199" fillId="49" borderId="1" xfId="1934" quotePrefix="1" applyNumberFormat="1" applyFont="1" applyFill="1" applyBorder="1" applyAlignment="1">
      <alignment horizontal="right" vertical="center" wrapText="1"/>
    </xf>
    <xf numFmtId="245" fontId="187" fillId="49" borderId="0" xfId="0" applyNumberFormat="1" applyFont="1" applyFill="1"/>
    <xf numFmtId="0" fontId="79" fillId="50" borderId="1" xfId="1" applyFont="1" applyFill="1" applyBorder="1" applyAlignment="1">
      <alignment horizontal="center" vertical="center" wrapText="1"/>
    </xf>
    <xf numFmtId="0" fontId="8" fillId="50" borderId="1" xfId="0" applyFont="1" applyFill="1" applyBorder="1" applyAlignment="1">
      <alignment vertical="center" wrapText="1"/>
    </xf>
    <xf numFmtId="0" fontId="8" fillId="50" borderId="1" xfId="0" applyFont="1" applyFill="1" applyBorder="1" applyAlignment="1">
      <alignment wrapText="1"/>
    </xf>
    <xf numFmtId="245" fontId="79" fillId="50" borderId="1" xfId="5123" applyNumberFormat="1" applyFont="1" applyFill="1" applyBorder="1" applyAlignment="1">
      <alignment horizontal="right" vertical="center" wrapText="1"/>
    </xf>
    <xf numFmtId="0" fontId="8" fillId="50" borderId="1" xfId="0" applyFont="1" applyFill="1" applyBorder="1" applyAlignment="1">
      <alignment horizontal="center" vertical="center" wrapText="1"/>
    </xf>
    <xf numFmtId="0" fontId="183" fillId="50" borderId="0" xfId="0" applyFont="1" applyFill="1" applyAlignment="1">
      <alignment wrapText="1"/>
    </xf>
    <xf numFmtId="0" fontId="79" fillId="50" borderId="1" xfId="1" applyFont="1" applyFill="1" applyBorder="1" applyAlignment="1">
      <alignment horizontal="left" vertical="center" wrapText="1"/>
    </xf>
    <xf numFmtId="245" fontId="79" fillId="50" borderId="1" xfId="5123" applyNumberFormat="1" applyFont="1" applyFill="1" applyBorder="1" applyAlignment="1">
      <alignment horizontal="center" vertical="center" wrapText="1"/>
    </xf>
    <xf numFmtId="0" fontId="8" fillId="50" borderId="0" xfId="0" applyFont="1" applyFill="1" applyAlignment="1">
      <alignment wrapText="1"/>
    </xf>
    <xf numFmtId="0" fontId="196" fillId="0" borderId="1" xfId="1" applyFont="1" applyFill="1" applyBorder="1" applyAlignment="1">
      <alignment horizontal="center" vertical="center" wrapText="1"/>
    </xf>
    <xf numFmtId="0" fontId="196" fillId="0" borderId="1" xfId="1" applyFont="1" applyFill="1" applyBorder="1" applyAlignment="1">
      <alignment horizontal="center" wrapText="1"/>
    </xf>
    <xf numFmtId="0" fontId="186" fillId="0" borderId="0" xfId="0" applyFont="1" applyAlignment="1">
      <alignment wrapText="1"/>
    </xf>
    <xf numFmtId="3" fontId="196" fillId="0" borderId="1" xfId="5124" quotePrefix="1" applyNumberFormat="1" applyFont="1" applyFill="1" applyBorder="1" applyAlignment="1">
      <alignment horizontal="center" vertical="center" wrapText="1"/>
    </xf>
    <xf numFmtId="3" fontId="202" fillId="0" borderId="1" xfId="5124" quotePrefix="1" applyNumberFormat="1" applyFont="1" applyFill="1" applyBorder="1" applyAlignment="1">
      <alignment horizontal="center" vertical="center" wrapText="1"/>
    </xf>
    <xf numFmtId="0" fontId="184" fillId="0" borderId="0" xfId="1" applyFont="1" applyAlignment="1">
      <alignment horizontal="right" wrapText="1"/>
    </xf>
    <xf numFmtId="0" fontId="185" fillId="0" borderId="0" xfId="1" applyFont="1" applyAlignment="1">
      <alignment horizontal="center" vertical="top" wrapText="1"/>
    </xf>
    <xf numFmtId="0" fontId="184" fillId="0" borderId="1" xfId="1" applyFont="1" applyBorder="1" applyAlignment="1">
      <alignment horizontal="center" vertical="center" wrapText="1"/>
    </xf>
    <xf numFmtId="0" fontId="200" fillId="0" borderId="0" xfId="1" applyFont="1" applyAlignment="1">
      <alignment horizontal="center" vertical="top" wrapText="1"/>
    </xf>
    <xf numFmtId="0" fontId="182" fillId="0" borderId="0" xfId="1" applyFont="1" applyAlignment="1">
      <alignment wrapText="1"/>
    </xf>
    <xf numFmtId="0" fontId="190" fillId="0" borderId="0" xfId="1" applyFont="1" applyAlignment="1">
      <alignment horizontal="right" wrapText="1"/>
    </xf>
    <xf numFmtId="0" fontId="79" fillId="0" borderId="1" xfId="1" applyFont="1" applyFill="1" applyBorder="1" applyAlignment="1">
      <alignment horizontal="center" vertical="center" wrapText="1"/>
    </xf>
    <xf numFmtId="0" fontId="185" fillId="0" borderId="0" xfId="1" applyFont="1" applyAlignment="1">
      <alignment horizontal="center" wrapText="1"/>
    </xf>
    <xf numFmtId="0" fontId="189" fillId="0" borderId="0" xfId="1" applyFont="1" applyAlignment="1">
      <alignment horizontal="center" wrapText="1"/>
    </xf>
    <xf numFmtId="0" fontId="200" fillId="0" borderId="0" xfId="1" applyFont="1" applyAlignment="1">
      <alignment horizontal="center" wrapText="1"/>
    </xf>
    <xf numFmtId="0" fontId="184" fillId="0" borderId="0" xfId="1" applyFont="1" applyAlignment="1">
      <alignment horizontal="center" wrapText="1"/>
    </xf>
    <xf numFmtId="0" fontId="186" fillId="0" borderId="0" xfId="1" applyFont="1" applyAlignment="1">
      <alignment horizontal="right" wrapText="1"/>
    </xf>
    <xf numFmtId="3" fontId="108" fillId="0" borderId="7" xfId="5124" applyNumberFormat="1" applyFont="1" applyFill="1" applyBorder="1" applyAlignment="1">
      <alignment horizontal="center" vertical="center" wrapText="1"/>
    </xf>
    <xf numFmtId="3" fontId="108" fillId="0" borderId="13" xfId="5124" applyNumberFormat="1" applyFont="1" applyFill="1" applyBorder="1" applyAlignment="1">
      <alignment horizontal="center" vertical="center" wrapText="1"/>
    </xf>
    <xf numFmtId="3" fontId="108" fillId="0" borderId="11" xfId="5124" applyNumberFormat="1" applyFont="1" applyFill="1" applyBorder="1" applyAlignment="1">
      <alignment horizontal="center" vertical="center" wrapText="1"/>
    </xf>
    <xf numFmtId="3" fontId="108" fillId="0" borderId="33" xfId="5124" applyNumberFormat="1" applyFont="1" applyFill="1" applyBorder="1" applyAlignment="1">
      <alignment horizontal="center" vertical="center" wrapText="1"/>
    </xf>
    <xf numFmtId="3" fontId="108" fillId="0" borderId="8" xfId="5124" applyNumberFormat="1" applyFont="1" applyFill="1" applyBorder="1" applyAlignment="1">
      <alignment horizontal="center" vertical="center" wrapText="1"/>
    </xf>
    <xf numFmtId="3" fontId="108" fillId="0" borderId="34" xfId="5124" applyNumberFormat="1" applyFont="1" applyFill="1" applyBorder="1" applyAlignment="1">
      <alignment horizontal="center" vertical="center" wrapText="1"/>
    </xf>
    <xf numFmtId="3" fontId="108" fillId="0" borderId="35" xfId="5124" applyNumberFormat="1" applyFont="1" applyFill="1" applyBorder="1" applyAlignment="1">
      <alignment horizontal="center" vertical="center" wrapText="1"/>
    </xf>
    <xf numFmtId="3" fontId="108" fillId="0" borderId="5" xfId="5124" applyNumberFormat="1" applyFont="1" applyFill="1" applyBorder="1" applyAlignment="1">
      <alignment horizontal="center" vertical="center" wrapText="1"/>
    </xf>
    <xf numFmtId="3" fontId="108" fillId="0" borderId="36" xfId="5124" applyNumberFormat="1" applyFont="1" applyFill="1" applyBorder="1" applyAlignment="1">
      <alignment horizontal="center" vertical="center" wrapText="1"/>
    </xf>
    <xf numFmtId="3" fontId="108" fillId="0" borderId="37" xfId="5124" applyNumberFormat="1" applyFont="1" applyFill="1" applyBorder="1" applyAlignment="1">
      <alignment horizontal="center" vertical="center" wrapText="1"/>
    </xf>
    <xf numFmtId="3" fontId="108" fillId="0" borderId="38" xfId="5124" applyNumberFormat="1" applyFont="1" applyFill="1" applyBorder="1" applyAlignment="1">
      <alignment horizontal="center" vertical="center" wrapText="1"/>
    </xf>
    <xf numFmtId="3" fontId="108" fillId="0" borderId="39" xfId="5124" applyNumberFormat="1" applyFont="1" applyFill="1" applyBorder="1" applyAlignment="1">
      <alignment horizontal="center" vertical="center" wrapText="1"/>
    </xf>
    <xf numFmtId="3" fontId="108" fillId="0" borderId="18" xfId="5124" applyNumberFormat="1" applyFont="1" applyFill="1" applyBorder="1" applyAlignment="1">
      <alignment horizontal="center" vertical="center" wrapText="1"/>
    </xf>
    <xf numFmtId="3" fontId="195" fillId="0" borderId="38" xfId="5124" applyNumberFormat="1" applyFont="1" applyFill="1" applyBorder="1" applyAlignment="1">
      <alignment horizontal="center" vertical="center" wrapText="1"/>
    </xf>
    <xf numFmtId="3" fontId="195" fillId="0" borderId="39" xfId="5124" applyNumberFormat="1" applyFont="1" applyFill="1" applyBorder="1" applyAlignment="1">
      <alignment horizontal="center" vertical="center" wrapText="1"/>
    </xf>
    <xf numFmtId="0" fontId="108" fillId="0" borderId="0" xfId="0" applyFont="1" applyFill="1" applyAlignment="1">
      <alignment horizontal="center"/>
    </xf>
    <xf numFmtId="0" fontId="201" fillId="0" borderId="0" xfId="0" applyFont="1" applyFill="1" applyAlignment="1">
      <alignment horizontal="center"/>
    </xf>
    <xf numFmtId="0" fontId="194" fillId="0" borderId="0" xfId="0" applyFont="1" applyFill="1" applyAlignment="1">
      <alignment horizontal="right"/>
    </xf>
    <xf numFmtId="3" fontId="195" fillId="0" borderId="7" xfId="5124" applyNumberFormat="1" applyFont="1" applyFill="1" applyBorder="1" applyAlignment="1">
      <alignment horizontal="center" vertical="center" wrapText="1"/>
    </xf>
    <xf numFmtId="3" fontId="195" fillId="0" borderId="13" xfId="5124" applyNumberFormat="1" applyFont="1" applyFill="1" applyBorder="1" applyAlignment="1">
      <alignment horizontal="center" vertical="center" wrapText="1"/>
    </xf>
    <xf numFmtId="3" fontId="195" fillId="0" borderId="11" xfId="5124" applyNumberFormat="1" applyFont="1" applyFill="1" applyBorder="1" applyAlignment="1">
      <alignment horizontal="center" vertical="center" wrapText="1"/>
    </xf>
  </cellXfs>
  <cellStyles count="5128">
    <cellStyle name="_x0001_" xfId="2"/>
    <cellStyle name="          _x000a__x000a_shell=progman.exe_x000a__x000a_m" xfId="3"/>
    <cellStyle name="          _x000d__x000a_shell=progman.exe_x000d__x000a_m" xfId="4"/>
    <cellStyle name="          _x005f_x000d__x005f_x000a_shell=progman.exe_x005f_x000d__x005f_x000a_m" xfId="5"/>
    <cellStyle name="_x000a__x000a_JournalTemplate=C:\COMFO\CTALK\JOURSTD.TPL_x000a__x000a_LbStateAddress=3 3 0 251 1 89 2 311_x000a__x000a_LbStateJou" xfId="6"/>
    <cellStyle name="_x000d__x000a_JournalTemplate=C:\COMFO\CTALK\JOURSTD.TPL_x000d__x000a_LbStateAddress=3 3 0 251 1 89 2 311_x000d__x000a_LbStateJou" xfId="7"/>
    <cellStyle name="_x000d__x000a_JournalTemplate=C:\COMFO\CTALK\JOURSTD.TPL_x000d__x000a_LbStateAddress=3 3 0 251 1 89 2 311_x000d__x000a_LbStateJou 2" xfId="8"/>
    <cellStyle name="_x000d__x000a_JournalTemplate=C:\COMFO\CTALK\JOURSTD.TPL_x000d__x000a_LbStateAddress=3 3 0 251 1 89 2 311_x000d__x000a_LbStateJou 2 2" xfId="9"/>
    <cellStyle name="_x000d__x000a_JournalTemplate=C:\COMFO\CTALK\JOURSTD.TPL_x000d__x000a_LbStateAddress=3 3 0 251 1 89 2 311_x000d__x000a_LbStateJou 3" xfId="10"/>
    <cellStyle name="_x000d__x000a_JournalTemplate=C:\COMFO\CTALK\JOURSTD.TPL_x000d__x000a_LbStateAddress=3 3 0 251 1 89 2 311_x000d__x000a_LbStateJou 3 2" xfId="11"/>
    <cellStyle name="_x000d__x000a_JournalTemplate=C:\COMFO\CTALK\JOURSTD.TPL_x000d__x000a_LbStateAddress=3 3 0 251 1 89 2 311_x000d__x000a_LbStateJou 4" xfId="12"/>
    <cellStyle name="_x000d__x000a_JournalTemplate=C:\COMFO\CTALK\JOURSTD.TPL_x000d__x000a_LbStateAddress=3 3 0 251 1 89 2 311_x000d__x000a_LbStateJou 4 2" xfId="13"/>
    <cellStyle name="_x000d__x000a_JournalTemplate=C:\COMFO\CTALK\JOURSTD.TPL_x000d__x000a_LbStateAddress=3 3 0 251 1 89 2 311_x000d__x000a_LbStateJou 5" xfId="14"/>
    <cellStyle name="_x000d__x000a_JournalTemplate=C:\COMFO\CTALK\JOURSTD.TPL_x000d__x000a_LbStateAddress=3 3 0 251 1 89 2 311_x000d__x000a_LbStateJou_2_Mau Bieu De an 30a Nam Po (16-6-2014)" xfId="15"/>
    <cellStyle name="#,##0" xfId="16"/>
    <cellStyle name="#,##0 2" xfId="17"/>
    <cellStyle name="." xfId="18"/>
    <cellStyle name=". 2" xfId="19"/>
    <cellStyle name=". 3" xfId="20"/>
    <cellStyle name=".d©y" xfId="21"/>
    <cellStyle name="??" xfId="22"/>
    <cellStyle name="?? [0.00]_ Att. 1- Cover" xfId="23"/>
    <cellStyle name="?? [0]" xfId="24"/>
    <cellStyle name="?? [0] 2" xfId="25"/>
    <cellStyle name="?? 2" xfId="26"/>
    <cellStyle name="?? 3" xfId="27"/>
    <cellStyle name="?? 4" xfId="28"/>
    <cellStyle name="?? 5" xfId="29"/>
    <cellStyle name="?? 6" xfId="30"/>
    <cellStyle name="?? 7" xfId="31"/>
    <cellStyle name="?_x001d_??%U©÷u&amp;H©÷9_x0008_? s_x000a__x0007__x0001__x0001_" xfId="32"/>
    <cellStyle name="?_x001d_??%U©÷u&amp;H©÷9_x0008_? s_x000a__x0007__x0001__x0001_ 10" xfId="33"/>
    <cellStyle name="?_x001d_??%U©÷u&amp;H©÷9_x0008_? s_x000a__x0007__x0001__x0001_ 11" xfId="34"/>
    <cellStyle name="?_x001d_??%U©÷u&amp;H©÷9_x0008_? s_x000a__x0007__x0001__x0001_ 12" xfId="35"/>
    <cellStyle name="?_x001d_??%U©÷u&amp;H©÷9_x0008_? s_x000a__x0007__x0001__x0001_ 13" xfId="36"/>
    <cellStyle name="?_x001d_??%U©÷u&amp;H©÷9_x0008_? s_x000a__x0007__x0001__x0001_ 14" xfId="37"/>
    <cellStyle name="?_x001d_??%U©÷u&amp;H©÷9_x0008_? s_x000a__x0007__x0001__x0001_ 15" xfId="38"/>
    <cellStyle name="?_x001d_??%U©÷u&amp;H©÷9_x0008_? s_x000a__x0007__x0001__x0001_ 2" xfId="39"/>
    <cellStyle name="?_x001d_??%U©÷u&amp;H©÷9_x0008_? s_x000a__x0007__x0001__x0001_ 3" xfId="40"/>
    <cellStyle name="?_x001d_??%U©÷u&amp;H©÷9_x0008_? s_x000a__x0007__x0001__x0001_ 4" xfId="41"/>
    <cellStyle name="?_x001d_??%U©÷u&amp;H©÷9_x0008_? s_x000a__x0007__x0001__x0001_ 5" xfId="42"/>
    <cellStyle name="?_x001d_??%U©÷u&amp;H©÷9_x0008_? s_x000a__x0007__x0001__x0001_ 6" xfId="43"/>
    <cellStyle name="?_x001d_??%U©÷u&amp;H©÷9_x0008_? s_x000a__x0007__x0001__x0001_ 7" xfId="44"/>
    <cellStyle name="?_x001d_??%U©÷u&amp;H©÷9_x0008_? s_x000a__x0007__x0001__x0001_ 8" xfId="45"/>
    <cellStyle name="?_x001d_??%U©÷u&amp;H©÷9_x0008_? s_x000a__x0007__x0001__x0001_ 9" xfId="46"/>
    <cellStyle name="???? [0.00]_      " xfId="47"/>
    <cellStyle name="??????" xfId="48"/>
    <cellStyle name="????_      " xfId="49"/>
    <cellStyle name="???[0]_?? DI" xfId="50"/>
    <cellStyle name="???_?? DI" xfId="51"/>
    <cellStyle name="??[0]_BRE" xfId="52"/>
    <cellStyle name="??_      " xfId="53"/>
    <cellStyle name="??A? [0]_laroux_1_¢¬???¢â? " xfId="54"/>
    <cellStyle name="??A?_laroux_1_¢¬???¢â? " xfId="55"/>
    <cellStyle name="?_x005f_x001d_??%U©÷u&amp;H©÷9_x005f_x0008_? s_x005f_x000a__x005f_x0007__x005f_x0001__x005f_x0001_" xfId="56"/>
    <cellStyle name="?_x005f_x001d_??%U©÷u&amp;H©÷9_x005f_x0008_?_x005f_x0009_s_x005f_x000a__x005f_x0007__x005f_x0001__x005f_x0001_" xfId="57"/>
    <cellStyle name="?_x005f_x005f_x005f_x001d_??%U©÷u&amp;H©÷9_x005f_x005f_x005f_x0008_? s_x005f_x005f_x005f_x000a__x005f_x005f_x005f_x0007__x005f_x005f_x005f_x0001__x005f_x005f_x005f_x0001_" xfId="58"/>
    <cellStyle name="?¡±¢¥?_?¨ù??¢´¢¥_¢¬???¢â? " xfId="59"/>
    <cellStyle name="?ðÇ%U?&amp;H?_x0008_?s_x000a__x0007__x0001__x0001_" xfId="60"/>
    <cellStyle name="?ðÇ%U?&amp;H?_x0008_?s_x000a__x0007__x0001__x0001_ 10" xfId="61"/>
    <cellStyle name="?ðÇ%U?&amp;H?_x0008_?s_x000a__x0007__x0001__x0001_ 11" xfId="62"/>
    <cellStyle name="?ðÇ%U?&amp;H?_x0008_?s_x000a__x0007__x0001__x0001_ 12" xfId="63"/>
    <cellStyle name="?ðÇ%U?&amp;H?_x0008_?s_x000a__x0007__x0001__x0001_ 13" xfId="64"/>
    <cellStyle name="?ðÇ%U?&amp;H?_x0008_?s_x000a__x0007__x0001__x0001_ 14" xfId="65"/>
    <cellStyle name="?ðÇ%U?&amp;H?_x0008_?s_x000a__x0007__x0001__x0001_ 15" xfId="66"/>
    <cellStyle name="?ðÇ%U?&amp;H?_x0008_?s_x000a__x0007__x0001__x0001_ 2" xfId="67"/>
    <cellStyle name="?ðÇ%U?&amp;H?_x0008_?s_x000a__x0007__x0001__x0001_ 3" xfId="68"/>
    <cellStyle name="?ðÇ%U?&amp;H?_x0008_?s_x000a__x0007__x0001__x0001_ 4" xfId="69"/>
    <cellStyle name="?ðÇ%U?&amp;H?_x0008_?s_x000a__x0007__x0001__x0001_ 5" xfId="70"/>
    <cellStyle name="?ðÇ%U?&amp;H?_x0008_?s_x000a__x0007__x0001__x0001_ 6" xfId="71"/>
    <cellStyle name="?ðÇ%U?&amp;H?_x0008_?s_x000a__x0007__x0001__x0001_ 7" xfId="72"/>
    <cellStyle name="?ðÇ%U?&amp;H?_x0008_?s_x000a__x0007__x0001__x0001_ 8" xfId="73"/>
    <cellStyle name="?ðÇ%U?&amp;H?_x0008_?s_x000a__x0007__x0001__x0001_ 9" xfId="74"/>
    <cellStyle name="?ðÇ%U?&amp;H?_x005f_x0008_?s_x005f_x000a__x005f_x0007__x005f_x0001__x005f_x0001_" xfId="75"/>
    <cellStyle name="@ET_Style?.font5" xfId="76"/>
    <cellStyle name="[0]_Chi phÝ kh¸c_V" xfId="77"/>
    <cellStyle name="_!1 1 bao cao giao KH ve HTCMT vung TNB   12-12-2011" xfId="78"/>
    <cellStyle name="_x0001__!1 1 bao cao giao KH ve HTCMT vung TNB   12-12-2011" xfId="79"/>
    <cellStyle name="_!1 1 bao cao giao KH ve HTCMT vung TNB   12-12-2011 2" xfId="80"/>
    <cellStyle name="_!1 1 bao cao giao KH ve HTCMT vung TNB   12-12-2011 3" xfId="81"/>
    <cellStyle name="_1 TONG HOP - CA NA" xfId="82"/>
    <cellStyle name="_123_DONG_THANH_Moi" xfId="83"/>
    <cellStyle name="_123_DONG_THANH_Moi_!1 1 bao cao giao KH ve HTCMT vung TNB   12-12-2011" xfId="84"/>
    <cellStyle name="_123_DONG_THANH_Moi_KH TPCP vung TNB (03-1-2012)" xfId="85"/>
    <cellStyle name="_73118_79029" xfId="86"/>
    <cellStyle name="_Bang Chi tieu (2)" xfId="87"/>
    <cellStyle name="_BAO GIA NGAY 24-10-08 (co dam)" xfId="88"/>
    <cellStyle name="_BC  NAM 2007" xfId="89"/>
    <cellStyle name="_BC CV 6403 BKHĐT" xfId="90"/>
    <cellStyle name="_BC thuc hien KH 2009" xfId="91"/>
    <cellStyle name="_BC thuc hien KH 2009_15_10_2013 BC nhu cau von doi ung ODA (2014-2016) ngay 15102013 Sua" xfId="92"/>
    <cellStyle name="_BC thuc hien KH 2009_BC nhu cau von doi ung ODA nganh NN (BKH)" xfId="93"/>
    <cellStyle name="_BC thuc hien KH 2009_BC nhu cau von doi ung ODA nganh NN (BKH)_05-12  KH trung han 2016-2020 - Liem Thinh edited" xfId="94"/>
    <cellStyle name="_BC thuc hien KH 2009_BC nhu cau von doi ung ODA nganh NN (BKH)_Copy of 05-12  KH trung han 2016-2020 - Liem Thinh edited (1)" xfId="95"/>
    <cellStyle name="_BC thuc hien KH 2009_BC Tai co cau (bieu TH)" xfId="96"/>
    <cellStyle name="_BC thuc hien KH 2009_BC Tai co cau (bieu TH)_05-12  KH trung han 2016-2020 - Liem Thinh edited" xfId="97"/>
    <cellStyle name="_BC thuc hien KH 2009_BC Tai co cau (bieu TH)_Copy of 05-12  KH trung han 2016-2020 - Liem Thinh edited (1)" xfId="98"/>
    <cellStyle name="_BC thuc hien KH 2009_DK 2014-2015 final" xfId="99"/>
    <cellStyle name="_BC thuc hien KH 2009_DK 2014-2015 final_05-12  KH trung han 2016-2020 - Liem Thinh edited" xfId="100"/>
    <cellStyle name="_BC thuc hien KH 2009_DK 2014-2015 final_Copy of 05-12  KH trung han 2016-2020 - Liem Thinh edited (1)" xfId="101"/>
    <cellStyle name="_BC thuc hien KH 2009_DK 2014-2015 new" xfId="102"/>
    <cellStyle name="_BC thuc hien KH 2009_DK 2014-2015 new_05-12  KH trung han 2016-2020 - Liem Thinh edited" xfId="103"/>
    <cellStyle name="_BC thuc hien KH 2009_DK 2014-2015 new_Copy of 05-12  KH trung han 2016-2020 - Liem Thinh edited (1)" xfId="104"/>
    <cellStyle name="_BC thuc hien KH 2009_DK KH CBDT 2014 11-11-2013" xfId="105"/>
    <cellStyle name="_BC thuc hien KH 2009_DK KH CBDT 2014 11-11-2013(1)" xfId="106"/>
    <cellStyle name="_BC thuc hien KH 2009_DK KH CBDT 2014 11-11-2013(1)_05-12  KH trung han 2016-2020 - Liem Thinh edited" xfId="107"/>
    <cellStyle name="_BC thuc hien KH 2009_DK KH CBDT 2014 11-11-2013(1)_Copy of 05-12  KH trung han 2016-2020 - Liem Thinh edited (1)" xfId="108"/>
    <cellStyle name="_BC thuc hien KH 2009_DK KH CBDT 2014 11-11-2013_05-12  KH trung han 2016-2020 - Liem Thinh edited" xfId="109"/>
    <cellStyle name="_BC thuc hien KH 2009_DK KH CBDT 2014 11-11-2013_Copy of 05-12  KH trung han 2016-2020 - Liem Thinh edited (1)" xfId="110"/>
    <cellStyle name="_BC thuc hien KH 2009_KH 2011-2015" xfId="111"/>
    <cellStyle name="_BC thuc hien KH 2009_tai co cau dau tu (tong hop)1" xfId="112"/>
    <cellStyle name="_BEN TRE" xfId="113"/>
    <cellStyle name="_Bieu mau cong trinh khoi cong moi 3-4" xfId="114"/>
    <cellStyle name="_Bieu Tay Nam Bo 25-11" xfId="115"/>
    <cellStyle name="_Bieu3ODA" xfId="116"/>
    <cellStyle name="_Bieu3ODA_1" xfId="117"/>
    <cellStyle name="_Bieu4HTMT" xfId="118"/>
    <cellStyle name="_Bieu4HTMT_!1 1 bao cao giao KH ve HTCMT vung TNB   12-12-2011" xfId="119"/>
    <cellStyle name="_Bieu4HTMT_KH TPCP vung TNB (03-1-2012)" xfId="120"/>
    <cellStyle name="_Book1" xfId="121"/>
    <cellStyle name="_Book1 2" xfId="122"/>
    <cellStyle name="_Book1_!1 1 bao cao giao KH ve HTCMT vung TNB   12-12-2011" xfId="123"/>
    <cellStyle name="_Book1_1" xfId="124"/>
    <cellStyle name="_Book1_BC-QT-WB-dthao" xfId="125"/>
    <cellStyle name="_Book1_BC-QT-WB-dthao_05-12  KH trung han 2016-2020 - Liem Thinh edited" xfId="126"/>
    <cellStyle name="_Book1_BC-QT-WB-dthao_Copy of 05-12  KH trung han 2016-2020 - Liem Thinh edited (1)" xfId="127"/>
    <cellStyle name="_Book1_BC-QT-WB-dthao_KH TPCP 2016-2020 (tong hop)" xfId="128"/>
    <cellStyle name="_Book1_Bieu3ODA" xfId="129"/>
    <cellStyle name="_Book1_Bieu4HTMT" xfId="130"/>
    <cellStyle name="_Book1_Bieu4HTMT_!1 1 bao cao giao KH ve HTCMT vung TNB   12-12-2011" xfId="131"/>
    <cellStyle name="_Book1_Bieu4HTMT_KH TPCP vung TNB (03-1-2012)" xfId="132"/>
    <cellStyle name="_Book1_bo sung von KCH nam 2010 va Du an tre kho khan" xfId="133"/>
    <cellStyle name="_Book1_bo sung von KCH nam 2010 va Du an tre kho khan_!1 1 bao cao giao KH ve HTCMT vung TNB   12-12-2011" xfId="134"/>
    <cellStyle name="_Book1_bo sung von KCH nam 2010 va Du an tre kho khan_KH TPCP vung TNB (03-1-2012)" xfId="135"/>
    <cellStyle name="_Book1_cong hang rao" xfId="136"/>
    <cellStyle name="_Book1_cong hang rao_!1 1 bao cao giao KH ve HTCMT vung TNB   12-12-2011" xfId="137"/>
    <cellStyle name="_Book1_cong hang rao_KH TPCP vung TNB (03-1-2012)" xfId="138"/>
    <cellStyle name="_Book1_danh muc chuan bi dau tu 2011 ngay 07-6-2011" xfId="139"/>
    <cellStyle name="_Book1_danh muc chuan bi dau tu 2011 ngay 07-6-2011_!1 1 bao cao giao KH ve HTCMT vung TNB   12-12-2011" xfId="140"/>
    <cellStyle name="_Book1_danh muc chuan bi dau tu 2011 ngay 07-6-2011_KH TPCP vung TNB (03-1-2012)" xfId="141"/>
    <cellStyle name="_Book1_Danh muc pbo nguon von XSKT, XDCB nam 2009 chuyen qua nam 2010" xfId="142"/>
    <cellStyle name="_Book1_Danh muc pbo nguon von XSKT, XDCB nam 2009 chuyen qua nam 2010_!1 1 bao cao giao KH ve HTCMT vung TNB   12-12-2011" xfId="143"/>
    <cellStyle name="_Book1_Danh muc pbo nguon von XSKT, XDCB nam 2009 chuyen qua nam 2010_KH TPCP vung TNB (03-1-2012)" xfId="144"/>
    <cellStyle name="_Book1_dieu chinh KH 2011 ngay 26-5-2011111" xfId="145"/>
    <cellStyle name="_Book1_dieu chinh KH 2011 ngay 26-5-2011111_!1 1 bao cao giao KH ve HTCMT vung TNB   12-12-2011" xfId="146"/>
    <cellStyle name="_Book1_dieu chinh KH 2011 ngay 26-5-2011111_KH TPCP vung TNB (03-1-2012)" xfId="147"/>
    <cellStyle name="_Book1_DS KCH PHAN BO VON NSDP NAM 2010" xfId="148"/>
    <cellStyle name="_Book1_DS KCH PHAN BO VON NSDP NAM 2010_!1 1 bao cao giao KH ve HTCMT vung TNB   12-12-2011" xfId="149"/>
    <cellStyle name="_Book1_DS KCH PHAN BO VON NSDP NAM 2010_KH TPCP vung TNB (03-1-2012)" xfId="150"/>
    <cellStyle name="_Book1_giao KH 2011 ngay 10-12-2010" xfId="151"/>
    <cellStyle name="_Book1_giao KH 2011 ngay 10-12-2010_!1 1 bao cao giao KH ve HTCMT vung TNB   12-12-2011" xfId="152"/>
    <cellStyle name="_Book1_giao KH 2011 ngay 10-12-2010_KH TPCP vung TNB (03-1-2012)" xfId="153"/>
    <cellStyle name="_Book1_IN" xfId="154"/>
    <cellStyle name="_Book1_kien giang 2" xfId="155"/>
    <cellStyle name="_Book1_Kh ql62 (2010) 11-09" xfId="156"/>
    <cellStyle name="_Book1_KH TPCP vung TNB (03-1-2012)" xfId="157"/>
    <cellStyle name="_Book1_Khung 2012" xfId="158"/>
    <cellStyle name="_Book1_phu luc tong ket tinh hinh TH giai doan 03-10 (ngay 30)" xfId="159"/>
    <cellStyle name="_Book1_phu luc tong ket tinh hinh TH giai doan 03-10 (ngay 30)_!1 1 bao cao giao KH ve HTCMT vung TNB   12-12-2011" xfId="160"/>
    <cellStyle name="_Book1_phu luc tong ket tinh hinh TH giai doan 03-10 (ngay 30)_KH TPCP vung TNB (03-1-2012)" xfId="161"/>
    <cellStyle name="_C.cong+B.luong-Sanluong" xfId="162"/>
    <cellStyle name="_cong hang rao" xfId="163"/>
    <cellStyle name="_dien chieu sang" xfId="164"/>
    <cellStyle name="_DK KH 2009" xfId="165"/>
    <cellStyle name="_DK KH 2009_15_10_2013 BC nhu cau von doi ung ODA (2014-2016) ngay 15102013 Sua" xfId="166"/>
    <cellStyle name="_DK KH 2009_BC nhu cau von doi ung ODA nganh NN (BKH)" xfId="167"/>
    <cellStyle name="_DK KH 2009_BC nhu cau von doi ung ODA nganh NN (BKH)_05-12  KH trung han 2016-2020 - Liem Thinh edited" xfId="168"/>
    <cellStyle name="_DK KH 2009_BC nhu cau von doi ung ODA nganh NN (BKH)_Copy of 05-12  KH trung han 2016-2020 - Liem Thinh edited (1)" xfId="169"/>
    <cellStyle name="_DK KH 2009_BC Tai co cau (bieu TH)" xfId="170"/>
    <cellStyle name="_DK KH 2009_BC Tai co cau (bieu TH)_05-12  KH trung han 2016-2020 - Liem Thinh edited" xfId="171"/>
    <cellStyle name="_DK KH 2009_BC Tai co cau (bieu TH)_Copy of 05-12  KH trung han 2016-2020 - Liem Thinh edited (1)" xfId="172"/>
    <cellStyle name="_DK KH 2009_DK 2014-2015 final" xfId="173"/>
    <cellStyle name="_DK KH 2009_DK 2014-2015 final_05-12  KH trung han 2016-2020 - Liem Thinh edited" xfId="174"/>
    <cellStyle name="_DK KH 2009_DK 2014-2015 final_Copy of 05-12  KH trung han 2016-2020 - Liem Thinh edited (1)" xfId="175"/>
    <cellStyle name="_DK KH 2009_DK 2014-2015 new" xfId="176"/>
    <cellStyle name="_DK KH 2009_DK 2014-2015 new_05-12  KH trung han 2016-2020 - Liem Thinh edited" xfId="177"/>
    <cellStyle name="_DK KH 2009_DK 2014-2015 new_Copy of 05-12  KH trung han 2016-2020 - Liem Thinh edited (1)" xfId="178"/>
    <cellStyle name="_DK KH 2009_DK KH CBDT 2014 11-11-2013" xfId="179"/>
    <cellStyle name="_DK KH 2009_DK KH CBDT 2014 11-11-2013(1)" xfId="180"/>
    <cellStyle name="_DK KH 2009_DK KH CBDT 2014 11-11-2013(1)_05-12  KH trung han 2016-2020 - Liem Thinh edited" xfId="181"/>
    <cellStyle name="_DK KH 2009_DK KH CBDT 2014 11-11-2013(1)_Copy of 05-12  KH trung han 2016-2020 - Liem Thinh edited (1)" xfId="182"/>
    <cellStyle name="_DK KH 2009_DK KH CBDT 2014 11-11-2013_05-12  KH trung han 2016-2020 - Liem Thinh edited" xfId="183"/>
    <cellStyle name="_DK KH 2009_DK KH CBDT 2014 11-11-2013_Copy of 05-12  KH trung han 2016-2020 - Liem Thinh edited (1)" xfId="184"/>
    <cellStyle name="_DK KH 2009_KH 2011-2015" xfId="185"/>
    <cellStyle name="_DK KH 2009_tai co cau dau tu (tong hop)1" xfId="186"/>
    <cellStyle name="_DK KH 2010" xfId="187"/>
    <cellStyle name="_DK KH 2010 (BKH)" xfId="188"/>
    <cellStyle name="_DK KH 2010_15_10_2013 BC nhu cau von doi ung ODA (2014-2016) ngay 15102013 Sua" xfId="189"/>
    <cellStyle name="_DK KH 2010_BC nhu cau von doi ung ODA nganh NN (BKH)" xfId="190"/>
    <cellStyle name="_DK KH 2010_BC nhu cau von doi ung ODA nganh NN (BKH)_05-12  KH trung han 2016-2020 - Liem Thinh edited" xfId="191"/>
    <cellStyle name="_DK KH 2010_BC nhu cau von doi ung ODA nganh NN (BKH)_Copy of 05-12  KH trung han 2016-2020 - Liem Thinh edited (1)" xfId="192"/>
    <cellStyle name="_DK KH 2010_BC Tai co cau (bieu TH)" xfId="193"/>
    <cellStyle name="_DK KH 2010_BC Tai co cau (bieu TH)_05-12  KH trung han 2016-2020 - Liem Thinh edited" xfId="194"/>
    <cellStyle name="_DK KH 2010_BC Tai co cau (bieu TH)_Copy of 05-12  KH trung han 2016-2020 - Liem Thinh edited (1)" xfId="195"/>
    <cellStyle name="_DK KH 2010_DK 2014-2015 final" xfId="196"/>
    <cellStyle name="_DK KH 2010_DK 2014-2015 final_05-12  KH trung han 2016-2020 - Liem Thinh edited" xfId="197"/>
    <cellStyle name="_DK KH 2010_DK 2014-2015 final_Copy of 05-12  KH trung han 2016-2020 - Liem Thinh edited (1)" xfId="198"/>
    <cellStyle name="_DK KH 2010_DK 2014-2015 new" xfId="199"/>
    <cellStyle name="_DK KH 2010_DK 2014-2015 new_05-12  KH trung han 2016-2020 - Liem Thinh edited" xfId="200"/>
    <cellStyle name="_DK KH 2010_DK 2014-2015 new_Copy of 05-12  KH trung han 2016-2020 - Liem Thinh edited (1)" xfId="201"/>
    <cellStyle name="_DK KH 2010_DK KH CBDT 2014 11-11-2013" xfId="202"/>
    <cellStyle name="_DK KH 2010_DK KH CBDT 2014 11-11-2013(1)" xfId="203"/>
    <cellStyle name="_DK KH 2010_DK KH CBDT 2014 11-11-2013(1)_05-12  KH trung han 2016-2020 - Liem Thinh edited" xfId="204"/>
    <cellStyle name="_DK KH 2010_DK KH CBDT 2014 11-11-2013(1)_Copy of 05-12  KH trung han 2016-2020 - Liem Thinh edited (1)" xfId="205"/>
    <cellStyle name="_DK KH 2010_DK KH CBDT 2014 11-11-2013_05-12  KH trung han 2016-2020 - Liem Thinh edited" xfId="206"/>
    <cellStyle name="_DK KH 2010_DK KH CBDT 2014 11-11-2013_Copy of 05-12  KH trung han 2016-2020 - Liem Thinh edited (1)" xfId="207"/>
    <cellStyle name="_DK KH 2010_KH 2011-2015" xfId="208"/>
    <cellStyle name="_DK KH 2010_tai co cau dau tu (tong hop)1" xfId="209"/>
    <cellStyle name="_DK TPCP 2010" xfId="210"/>
    <cellStyle name="_DO-D1500-KHONG CO TRONG DT" xfId="211"/>
    <cellStyle name="_Dong Thap" xfId="212"/>
    <cellStyle name="_Duyet TK thay đôi" xfId="213"/>
    <cellStyle name="_Duyet TK thay đôi_!1 1 bao cao giao KH ve HTCMT vung TNB   12-12-2011" xfId="214"/>
    <cellStyle name="_Duyet TK thay đôi_Bieu4HTMT" xfId="215"/>
    <cellStyle name="_Duyet TK thay đôi_Bieu4HTMT_!1 1 bao cao giao KH ve HTCMT vung TNB   12-12-2011" xfId="216"/>
    <cellStyle name="_Duyet TK thay đôi_Bieu4HTMT_KH TPCP vung TNB (03-1-2012)" xfId="217"/>
    <cellStyle name="_Duyet TK thay đôi_KH TPCP vung TNB (03-1-2012)" xfId="218"/>
    <cellStyle name="_GOITHAUSO2" xfId="219"/>
    <cellStyle name="_GOITHAUSO3" xfId="220"/>
    <cellStyle name="_GOITHAUSO4" xfId="221"/>
    <cellStyle name="_GTGT 2003" xfId="222"/>
    <cellStyle name="_Gui VU KH 5-5-09" xfId="223"/>
    <cellStyle name="_Gui VU KH 5-5-09_05-12  KH trung han 2016-2020 - Liem Thinh edited" xfId="224"/>
    <cellStyle name="_Gui VU KH 5-5-09_Copy of 05-12  KH trung han 2016-2020 - Liem Thinh edited (1)" xfId="225"/>
    <cellStyle name="_Gui VU KH 5-5-09_KH TPCP 2016-2020 (tong hop)" xfId="226"/>
    <cellStyle name="_HaHoa_TDT_DienCSang" xfId="227"/>
    <cellStyle name="_HaHoa19-5-07" xfId="228"/>
    <cellStyle name="_IN" xfId="229"/>
    <cellStyle name="_IN_!1 1 bao cao giao KH ve HTCMT vung TNB   12-12-2011" xfId="230"/>
    <cellStyle name="_IN_KH TPCP vung TNB (03-1-2012)" xfId="231"/>
    <cellStyle name="_KE KHAI THUE GTGT 2004" xfId="232"/>
    <cellStyle name="_KE KHAI THUE GTGT 2004_BCTC2004" xfId="233"/>
    <cellStyle name="_x0001__kien giang 2" xfId="234"/>
    <cellStyle name="_KT (2)" xfId="235"/>
    <cellStyle name="_KT (2) 2" xfId="236"/>
    <cellStyle name="_KT (2)_05-12  KH trung han 2016-2020 - Liem Thinh edited" xfId="237"/>
    <cellStyle name="_KT (2)_1" xfId="238"/>
    <cellStyle name="_KT (2)_1 2" xfId="239"/>
    <cellStyle name="_KT (2)_1_05-12  KH trung han 2016-2020 - Liem Thinh edited" xfId="240"/>
    <cellStyle name="_KT (2)_1_Copy of 05-12  KH trung han 2016-2020 - Liem Thinh edited (1)" xfId="241"/>
    <cellStyle name="_KT (2)_1_KH TPCP 2016-2020 (tong hop)" xfId="242"/>
    <cellStyle name="_KT (2)_1_Lora-tungchau" xfId="243"/>
    <cellStyle name="_KT (2)_1_Lora-tungchau 2" xfId="244"/>
    <cellStyle name="_KT (2)_1_Lora-tungchau_05-12  KH trung han 2016-2020 - Liem Thinh edited" xfId="245"/>
    <cellStyle name="_KT (2)_1_Lora-tungchau_Copy of 05-12  KH trung han 2016-2020 - Liem Thinh edited (1)" xfId="246"/>
    <cellStyle name="_KT (2)_1_Lora-tungchau_KH TPCP 2016-2020 (tong hop)" xfId="247"/>
    <cellStyle name="_KT (2)_1_Qt-HT3PQ1(CauKho)" xfId="248"/>
    <cellStyle name="_KT (2)_2" xfId="249"/>
    <cellStyle name="_KT (2)_2_TG-TH" xfId="250"/>
    <cellStyle name="_KT (2)_2_TG-TH 2" xfId="251"/>
    <cellStyle name="_KT (2)_2_TG-TH_05-12  KH trung han 2016-2020 - Liem Thinh edited" xfId="252"/>
    <cellStyle name="_KT (2)_2_TG-TH_ApGiaVatTu_cayxanh_latgach" xfId="253"/>
    <cellStyle name="_KT (2)_2_TG-TH_BANG TONG HOP TINH HINH THANH QUYET TOAN (MOI I)" xfId="254"/>
    <cellStyle name="_KT (2)_2_TG-TH_BANG TONG HOP TINH HINH THANH QUYET TOAN (MOI I) 2" xfId="255"/>
    <cellStyle name="_KT (2)_2_TG-TH_BAO CAO KLCT PT2000" xfId="256"/>
    <cellStyle name="_KT (2)_2_TG-TH_BAO CAO PT2000" xfId="257"/>
    <cellStyle name="_KT (2)_2_TG-TH_BAO CAO PT2000_Book1" xfId="258"/>
    <cellStyle name="_KT (2)_2_TG-TH_Bao cao XDCB 2001 - T11 KH dieu chinh 20-11-THAI" xfId="259"/>
    <cellStyle name="_KT (2)_2_TG-TH_BAO GIA NGAY 24-10-08 (co dam)" xfId="260"/>
    <cellStyle name="_KT (2)_2_TG-TH_BAO GIA NGAY 24-10-08 (co dam) 2" xfId="261"/>
    <cellStyle name="_KT (2)_2_TG-TH_BC  NAM 2007" xfId="262"/>
    <cellStyle name="_KT (2)_2_TG-TH_BC CV 6403 BKHĐT" xfId="263"/>
    <cellStyle name="_KT (2)_2_TG-TH_BC CV 6403 BKHĐT 2" xfId="264"/>
    <cellStyle name="_KT (2)_2_TG-TH_BC NQ11-CP - chinh sua lai" xfId="265"/>
    <cellStyle name="_KT (2)_2_TG-TH_BC NQ11-CP-Quynh sau bieu so3" xfId="266"/>
    <cellStyle name="_KT (2)_2_TG-TH_BC_NQ11-CP_-_Thao_sua_lai" xfId="267"/>
    <cellStyle name="_KT (2)_2_TG-TH_Bieu mau cong trinh khoi cong moi 3-4" xfId="268"/>
    <cellStyle name="_KT (2)_2_TG-TH_Bieu mau cong trinh khoi cong moi 3-4 2" xfId="269"/>
    <cellStyle name="_KT (2)_2_TG-TH_Bieu3ODA" xfId="270"/>
    <cellStyle name="_KT (2)_2_TG-TH_Bieu3ODA_1" xfId="271"/>
    <cellStyle name="_KT (2)_2_TG-TH_Bieu4HTMT" xfId="272"/>
    <cellStyle name="_KT (2)_2_TG-TH_Bieu4HTMT 2" xfId="273"/>
    <cellStyle name="_KT (2)_2_TG-TH_bo sung von KCH nam 2010 va Du an tre kho khan" xfId="274"/>
    <cellStyle name="_KT (2)_2_TG-TH_bo sung von KCH nam 2010 va Du an tre kho khan 2" xfId="275"/>
    <cellStyle name="_KT (2)_2_TG-TH_Book1" xfId="276"/>
    <cellStyle name="_KT (2)_2_TG-TH_Book1 2" xfId="277"/>
    <cellStyle name="_KT (2)_2_TG-TH_Book1_1" xfId="278"/>
    <cellStyle name="_KT (2)_2_TG-TH_Book1_1 2" xfId="279"/>
    <cellStyle name="_KT (2)_2_TG-TH_Book1_1 3" xfId="280"/>
    <cellStyle name="_KT (2)_2_TG-TH_Book1_1_BC CV 6403 BKHĐT" xfId="281"/>
    <cellStyle name="_KT (2)_2_TG-TH_Book1_1_BC CV 6403 BKHĐT 2" xfId="282"/>
    <cellStyle name="_KT (2)_2_TG-TH_Book1_1_Bieu mau cong trinh khoi cong moi 3-4" xfId="283"/>
    <cellStyle name="_KT (2)_2_TG-TH_Book1_1_Bieu mau cong trinh khoi cong moi 3-4 2" xfId="284"/>
    <cellStyle name="_KT (2)_2_TG-TH_Book1_1_Bieu3ODA" xfId="285"/>
    <cellStyle name="_KT (2)_2_TG-TH_Book1_1_Bieu3ODA 2" xfId="286"/>
    <cellStyle name="_KT (2)_2_TG-TH_Book1_1_Bieu4HTMT" xfId="287"/>
    <cellStyle name="_KT (2)_2_TG-TH_Book1_1_Bieu4HTMT 2" xfId="288"/>
    <cellStyle name="_KT (2)_2_TG-TH_Book1_1_Book1" xfId="289"/>
    <cellStyle name="_KT (2)_2_TG-TH_Book1_1_Luy ke von ung nam 2011 -Thoa gui ngay 12-8-2012" xfId="290"/>
    <cellStyle name="_KT (2)_2_TG-TH_Book1_1_Luy ke von ung nam 2011 -Thoa gui ngay 12-8-2012 2" xfId="291"/>
    <cellStyle name="_KT (2)_2_TG-TH_Book1_2" xfId="292"/>
    <cellStyle name="_KT (2)_2_TG-TH_Book1_2 2" xfId="293"/>
    <cellStyle name="_KT (2)_2_TG-TH_Book1_2_BC CV 6403 BKHĐT" xfId="294"/>
    <cellStyle name="_KT (2)_2_TG-TH_Book1_2_Bieu3ODA" xfId="295"/>
    <cellStyle name="_KT (2)_2_TG-TH_Book1_2_Luy ke von ung nam 2011 -Thoa gui ngay 12-8-2012" xfId="296"/>
    <cellStyle name="_KT (2)_2_TG-TH_Book1_3" xfId="297"/>
    <cellStyle name="_KT (2)_2_TG-TH_Book1_3 2" xfId="298"/>
    <cellStyle name="_KT (2)_2_TG-TH_Book1_BC CV 6403 BKHĐT" xfId="299"/>
    <cellStyle name="_KT (2)_2_TG-TH_Book1_Bieu mau cong trinh khoi cong moi 3-4" xfId="300"/>
    <cellStyle name="_KT (2)_2_TG-TH_Book1_Bieu3ODA" xfId="301"/>
    <cellStyle name="_KT (2)_2_TG-TH_Book1_Bieu4HTMT" xfId="302"/>
    <cellStyle name="_KT (2)_2_TG-TH_Book1_bo sung von KCH nam 2010 va Du an tre kho khan" xfId="303"/>
    <cellStyle name="_KT (2)_2_TG-TH_Book1_Book1" xfId="304"/>
    <cellStyle name="_KT (2)_2_TG-TH_Book1_danh muc chuan bi dau tu 2011 ngay 07-6-2011" xfId="305"/>
    <cellStyle name="_KT (2)_2_TG-TH_Book1_Danh muc pbo nguon von XSKT, XDCB nam 2009 chuyen qua nam 2010" xfId="306"/>
    <cellStyle name="_KT (2)_2_TG-TH_Book1_dieu chinh KH 2011 ngay 26-5-2011111" xfId="307"/>
    <cellStyle name="_KT (2)_2_TG-TH_Book1_DS KCH PHAN BO VON NSDP NAM 2010" xfId="308"/>
    <cellStyle name="_KT (2)_2_TG-TH_Book1_giao KH 2011 ngay 10-12-2010" xfId="309"/>
    <cellStyle name="_KT (2)_2_TG-TH_Book1_Luy ke von ung nam 2011 -Thoa gui ngay 12-8-2012" xfId="310"/>
    <cellStyle name="_KT (2)_2_TG-TH_CAU Khanh Nam(Thi Cong)" xfId="311"/>
    <cellStyle name="_KT (2)_2_TG-TH_CAU Khanh Nam(Thi Cong) 2" xfId="312"/>
    <cellStyle name="_KT (2)_2_TG-TH_CoCauPhi (version 1)" xfId="313"/>
    <cellStyle name="_KT (2)_2_TG-TH_Copy of 05-12  KH trung han 2016-2020 - Liem Thinh edited (1)" xfId="314"/>
    <cellStyle name="_KT (2)_2_TG-TH_ChiHuong_ApGia" xfId="315"/>
    <cellStyle name="_KT (2)_2_TG-TH_ChiHuong_ApGia 2" xfId="316"/>
    <cellStyle name="_KT (2)_2_TG-TH_danh muc chuan bi dau tu 2011 ngay 07-6-2011" xfId="317"/>
    <cellStyle name="_KT (2)_2_TG-TH_Danh muc pbo nguon von XSKT, XDCB nam 2009 chuyen qua nam 2010" xfId="318"/>
    <cellStyle name="_KT (2)_2_TG-TH_Danh muc pbo nguon von XSKT, XDCB nam 2009 chuyen qua nam 2010 2" xfId="319"/>
    <cellStyle name="_KT (2)_2_TG-TH_DAU NOI PL-CL TAI PHU LAMHC" xfId="320"/>
    <cellStyle name="_KT (2)_2_TG-TH_dieu chinh KH 2011 ngay 26-5-2011111" xfId="321"/>
    <cellStyle name="_KT (2)_2_TG-TH_DS KCH PHAN BO VON NSDP NAM 2010" xfId="322"/>
    <cellStyle name="_KT (2)_2_TG-TH_DS KCH PHAN BO VON NSDP NAM 2010 2" xfId="323"/>
    <cellStyle name="_KT (2)_2_TG-TH_DTCDT MR.2N110.HOCMON.TDTOAN.CCUNG" xfId="324"/>
    <cellStyle name="_KT (2)_2_TG-TH_DU TRU VAT TU" xfId="325"/>
    <cellStyle name="_KT (2)_2_TG-TH_DU TRU VAT TU 2" xfId="326"/>
    <cellStyle name="_KT (2)_2_TG-TH_GTGT 2003" xfId="327"/>
    <cellStyle name="_KT (2)_2_TG-TH_giao KH 2011 ngay 10-12-2010" xfId="328"/>
    <cellStyle name="_KT (2)_2_TG-TH_KE KHAI THUE GTGT 2004" xfId="329"/>
    <cellStyle name="_KT (2)_2_TG-TH_KE KHAI THUE GTGT 2004 2" xfId="330"/>
    <cellStyle name="_KT (2)_2_TG-TH_KE KHAI THUE GTGT 2004_BCTC2004" xfId="331"/>
    <cellStyle name="_KT (2)_2_TG-TH_kien giang 2" xfId="332"/>
    <cellStyle name="_KT (2)_2_TG-TH_KH TPCP 2016-2020 (tong hop)" xfId="333"/>
    <cellStyle name="_KT (2)_2_TG-TH_KH TPCP vung TNB (03-1-2012)" xfId="334"/>
    <cellStyle name="_KT (2)_2_TG-TH_Lora-tungchau" xfId="335"/>
    <cellStyle name="_KT (2)_2_TG-TH_Luy ke von ung nam 2011 -Thoa gui ngay 12-8-2012" xfId="336"/>
    <cellStyle name="_KT (2)_2_TG-TH_Luy ke von ung nam 2011 -Thoa gui ngay 12-8-2012 2" xfId="337"/>
    <cellStyle name="_KT (2)_2_TG-TH_N-X-T-04" xfId="338"/>
    <cellStyle name="_KT (2)_2_TG-TH_NhanCong" xfId="339"/>
    <cellStyle name="_KT (2)_2_TG-TH_PGIA-phieu tham tra Kho bac" xfId="340"/>
    <cellStyle name="_KT (2)_2_TG-TH_PT02-02" xfId="341"/>
    <cellStyle name="_KT (2)_2_TG-TH_PT02-02_Book1" xfId="342"/>
    <cellStyle name="_KT (2)_2_TG-TH_PT02-03" xfId="343"/>
    <cellStyle name="_KT (2)_2_TG-TH_PT02-03_Book1" xfId="344"/>
    <cellStyle name="_KT (2)_2_TG-TH_phu luc tong ket tinh hinh TH giai doan 03-10 (ngay 30)" xfId="345"/>
    <cellStyle name="_KT (2)_2_TG-TH_phu luc tong ket tinh hinh TH giai doan 03-10 (ngay 30) 2" xfId="346"/>
    <cellStyle name="_KT (2)_2_TG-TH_Qt-HT3PQ1(CauKho)" xfId="347"/>
    <cellStyle name="_KT (2)_2_TG-TH_Sheet1" xfId="348"/>
    <cellStyle name="_KT (2)_2_TG-TH_TK152-04" xfId="349"/>
    <cellStyle name="_KT (2)_2_TG-TH_ÿÿÿÿÿ" xfId="350"/>
    <cellStyle name="_KT (2)_2_TG-TH_ÿÿÿÿÿ 2" xfId="351"/>
    <cellStyle name="_KT (2)_2_TG-TH_ÿÿÿÿÿ_Bieu mau cong trinh khoi cong moi 3-4" xfId="352"/>
    <cellStyle name="_KT (2)_2_TG-TH_ÿÿÿÿÿ_Bieu mau cong trinh khoi cong moi 3-4 2" xfId="353"/>
    <cellStyle name="_KT (2)_2_TG-TH_ÿÿÿÿÿ_Bieu3ODA" xfId="354"/>
    <cellStyle name="_KT (2)_2_TG-TH_ÿÿÿÿÿ_Bieu3ODA 2" xfId="355"/>
    <cellStyle name="_KT (2)_2_TG-TH_ÿÿÿÿÿ_Bieu4HTMT" xfId="356"/>
    <cellStyle name="_KT (2)_2_TG-TH_ÿÿÿÿÿ_Bieu4HTMT 2" xfId="357"/>
    <cellStyle name="_KT (2)_2_TG-TH_ÿÿÿÿÿ_kien giang 2" xfId="358"/>
    <cellStyle name="_KT (2)_2_TG-TH_ÿÿÿÿÿ_KH TPCP vung TNB (03-1-2012)" xfId="359"/>
    <cellStyle name="_KT (2)_3" xfId="360"/>
    <cellStyle name="_KT (2)_3_TG-TH" xfId="361"/>
    <cellStyle name="_KT (2)_3_TG-TH 2" xfId="362"/>
    <cellStyle name="_KT (2)_3_TG-TH_05-12  KH trung han 2016-2020 - Liem Thinh edited" xfId="363"/>
    <cellStyle name="_KT (2)_3_TG-TH_BC  NAM 2007" xfId="364"/>
    <cellStyle name="_KT (2)_3_TG-TH_Bieu mau cong trinh khoi cong moi 3-4" xfId="365"/>
    <cellStyle name="_KT (2)_3_TG-TH_Bieu3ODA" xfId="366"/>
    <cellStyle name="_KT (2)_3_TG-TH_Bieu3ODA_1" xfId="367"/>
    <cellStyle name="_KT (2)_3_TG-TH_Bieu4HTMT" xfId="368"/>
    <cellStyle name="_KT (2)_3_TG-TH_bo sung von KCH nam 2010 va Du an tre kho khan" xfId="369"/>
    <cellStyle name="_KT (2)_3_TG-TH_Book1" xfId="370"/>
    <cellStyle name="_KT (2)_3_TG-TH_Book1 2" xfId="371"/>
    <cellStyle name="_KT (2)_3_TG-TH_Book1_BC-QT-WB-dthao" xfId="372"/>
    <cellStyle name="_KT (2)_3_TG-TH_Book1_BC-QT-WB-dthao_05-12  KH trung han 2016-2020 - Liem Thinh edited" xfId="373"/>
    <cellStyle name="_KT (2)_3_TG-TH_Book1_BC-QT-WB-dthao_Copy of 05-12  KH trung han 2016-2020 - Liem Thinh edited (1)" xfId="374"/>
    <cellStyle name="_KT (2)_3_TG-TH_Book1_BC-QT-WB-dthao_KH TPCP 2016-2020 (tong hop)" xfId="375"/>
    <cellStyle name="_KT (2)_3_TG-TH_Book1_kien giang 2" xfId="376"/>
    <cellStyle name="_KT (2)_3_TG-TH_Book1_KH TPCP vung TNB (03-1-2012)" xfId="377"/>
    <cellStyle name="_KT (2)_3_TG-TH_Copy of 05-12  KH trung han 2016-2020 - Liem Thinh edited (1)" xfId="378"/>
    <cellStyle name="_KT (2)_3_TG-TH_danh muc chuan bi dau tu 2011 ngay 07-6-2011" xfId="379"/>
    <cellStyle name="_KT (2)_3_TG-TH_Danh muc pbo nguon von XSKT, XDCB nam 2009 chuyen qua nam 2010" xfId="380"/>
    <cellStyle name="_KT (2)_3_TG-TH_dieu chinh KH 2011 ngay 26-5-2011111" xfId="381"/>
    <cellStyle name="_KT (2)_3_TG-TH_DS KCH PHAN BO VON NSDP NAM 2010" xfId="382"/>
    <cellStyle name="_KT (2)_3_TG-TH_GTGT 2003" xfId="383"/>
    <cellStyle name="_KT (2)_3_TG-TH_giao KH 2011 ngay 10-12-2010" xfId="384"/>
    <cellStyle name="_KT (2)_3_TG-TH_KE KHAI THUE GTGT 2004" xfId="385"/>
    <cellStyle name="_KT (2)_3_TG-TH_KE KHAI THUE GTGT 2004_BCTC2004" xfId="386"/>
    <cellStyle name="_KT (2)_3_TG-TH_kien giang 2" xfId="387"/>
    <cellStyle name="_KT (2)_3_TG-TH_KH TPCP 2016-2020 (tong hop)" xfId="388"/>
    <cellStyle name="_KT (2)_3_TG-TH_KH TPCP vung TNB (03-1-2012)" xfId="389"/>
    <cellStyle name="_KT (2)_3_TG-TH_Lora-tungchau" xfId="390"/>
    <cellStyle name="_KT (2)_3_TG-TH_Lora-tungchau 2" xfId="391"/>
    <cellStyle name="_KT (2)_3_TG-TH_Lora-tungchau_05-12  KH trung han 2016-2020 - Liem Thinh edited" xfId="392"/>
    <cellStyle name="_KT (2)_3_TG-TH_Lora-tungchau_Copy of 05-12  KH trung han 2016-2020 - Liem Thinh edited (1)" xfId="393"/>
    <cellStyle name="_KT (2)_3_TG-TH_Lora-tungchau_KH TPCP 2016-2020 (tong hop)" xfId="394"/>
    <cellStyle name="_KT (2)_3_TG-TH_N-X-T-04" xfId="395"/>
    <cellStyle name="_KT (2)_3_TG-TH_PERSONAL" xfId="396"/>
    <cellStyle name="_KT (2)_3_TG-TH_PERSONAL_BC CV 6403 BKHĐT" xfId="397"/>
    <cellStyle name="_KT (2)_3_TG-TH_PERSONAL_Bieu mau cong trinh khoi cong moi 3-4" xfId="398"/>
    <cellStyle name="_KT (2)_3_TG-TH_PERSONAL_Bieu3ODA" xfId="399"/>
    <cellStyle name="_KT (2)_3_TG-TH_PERSONAL_Bieu4HTMT" xfId="400"/>
    <cellStyle name="_KT (2)_3_TG-TH_PERSONAL_Book1" xfId="401"/>
    <cellStyle name="_KT (2)_3_TG-TH_PERSONAL_Book1 2" xfId="402"/>
    <cellStyle name="_KT (2)_3_TG-TH_PERSONAL_HTQ.8 GD1" xfId="403"/>
    <cellStyle name="_KT (2)_3_TG-TH_PERSONAL_HTQ.8 GD1_05-12  KH trung han 2016-2020 - Liem Thinh edited" xfId="404"/>
    <cellStyle name="_KT (2)_3_TG-TH_PERSONAL_HTQ.8 GD1_Copy of 05-12  KH trung han 2016-2020 - Liem Thinh edited (1)" xfId="405"/>
    <cellStyle name="_KT (2)_3_TG-TH_PERSONAL_HTQ.8 GD1_KH TPCP 2016-2020 (tong hop)" xfId="406"/>
    <cellStyle name="_KT (2)_3_TG-TH_PERSONAL_Luy ke von ung nam 2011 -Thoa gui ngay 12-8-2012" xfId="407"/>
    <cellStyle name="_KT (2)_3_TG-TH_PERSONAL_Tong hop KHCB 2001" xfId="408"/>
    <cellStyle name="_KT (2)_3_TG-TH_Qt-HT3PQ1(CauKho)" xfId="409"/>
    <cellStyle name="_KT (2)_3_TG-TH_TK152-04" xfId="410"/>
    <cellStyle name="_KT (2)_3_TG-TH_ÿÿÿÿÿ" xfId="411"/>
    <cellStyle name="_KT (2)_3_TG-TH_ÿÿÿÿÿ_kien giang 2" xfId="412"/>
    <cellStyle name="_KT (2)_3_TG-TH_ÿÿÿÿÿ_KH TPCP vung TNB (03-1-2012)" xfId="413"/>
    <cellStyle name="_KT (2)_4" xfId="414"/>
    <cellStyle name="_KT (2)_4 2" xfId="415"/>
    <cellStyle name="_KT (2)_4_05-12  KH trung han 2016-2020 - Liem Thinh edited" xfId="416"/>
    <cellStyle name="_KT (2)_4_ApGiaVatTu_cayxanh_latgach" xfId="417"/>
    <cellStyle name="_KT (2)_4_BANG TONG HOP TINH HINH THANH QUYET TOAN (MOI I)" xfId="418"/>
    <cellStyle name="_KT (2)_4_BANG TONG HOP TINH HINH THANH QUYET TOAN (MOI I) 2" xfId="419"/>
    <cellStyle name="_KT (2)_4_BAO CAO KLCT PT2000" xfId="420"/>
    <cellStyle name="_KT (2)_4_BAO CAO PT2000" xfId="421"/>
    <cellStyle name="_KT (2)_4_BAO CAO PT2000_Book1" xfId="422"/>
    <cellStyle name="_KT (2)_4_Bao cao XDCB 2001 - T11 KH dieu chinh 20-11-THAI" xfId="423"/>
    <cellStyle name="_KT (2)_4_BAO GIA NGAY 24-10-08 (co dam)" xfId="424"/>
    <cellStyle name="_KT (2)_4_BAO GIA NGAY 24-10-08 (co dam) 2" xfId="425"/>
    <cellStyle name="_KT (2)_4_BC  NAM 2007" xfId="426"/>
    <cellStyle name="_KT (2)_4_BC CV 6403 BKHĐT" xfId="427"/>
    <cellStyle name="_KT (2)_4_BC CV 6403 BKHĐT 2" xfId="428"/>
    <cellStyle name="_KT (2)_4_BC NQ11-CP - chinh sua lai" xfId="429"/>
    <cellStyle name="_KT (2)_4_BC NQ11-CP-Quynh sau bieu so3" xfId="430"/>
    <cellStyle name="_KT (2)_4_BC_NQ11-CP_-_Thao_sua_lai" xfId="431"/>
    <cellStyle name="_KT (2)_4_Bieu mau cong trinh khoi cong moi 3-4" xfId="432"/>
    <cellStyle name="_KT (2)_4_Bieu mau cong trinh khoi cong moi 3-4 2" xfId="433"/>
    <cellStyle name="_KT (2)_4_Bieu3ODA" xfId="434"/>
    <cellStyle name="_KT (2)_4_Bieu3ODA_1" xfId="435"/>
    <cellStyle name="_KT (2)_4_Bieu4HTMT" xfId="436"/>
    <cellStyle name="_KT (2)_4_Bieu4HTMT 2" xfId="437"/>
    <cellStyle name="_KT (2)_4_bo sung von KCH nam 2010 va Du an tre kho khan" xfId="438"/>
    <cellStyle name="_KT (2)_4_bo sung von KCH nam 2010 va Du an tre kho khan 2" xfId="439"/>
    <cellStyle name="_KT (2)_4_Book1" xfId="440"/>
    <cellStyle name="_KT (2)_4_Book1 2" xfId="441"/>
    <cellStyle name="_KT (2)_4_Book1_1" xfId="442"/>
    <cellStyle name="_KT (2)_4_Book1_1 2" xfId="443"/>
    <cellStyle name="_KT (2)_4_Book1_1 3" xfId="444"/>
    <cellStyle name="_KT (2)_4_Book1_1_BC CV 6403 BKHĐT" xfId="445"/>
    <cellStyle name="_KT (2)_4_Book1_1_BC CV 6403 BKHĐT 2" xfId="446"/>
    <cellStyle name="_KT (2)_4_Book1_1_Bieu mau cong trinh khoi cong moi 3-4" xfId="447"/>
    <cellStyle name="_KT (2)_4_Book1_1_Bieu mau cong trinh khoi cong moi 3-4 2" xfId="448"/>
    <cellStyle name="_KT (2)_4_Book1_1_Bieu3ODA" xfId="449"/>
    <cellStyle name="_KT (2)_4_Book1_1_Bieu3ODA 2" xfId="450"/>
    <cellStyle name="_KT (2)_4_Book1_1_Bieu4HTMT" xfId="451"/>
    <cellStyle name="_KT (2)_4_Book1_1_Bieu4HTMT 2" xfId="452"/>
    <cellStyle name="_KT (2)_4_Book1_1_Book1" xfId="453"/>
    <cellStyle name="_KT (2)_4_Book1_1_Luy ke von ung nam 2011 -Thoa gui ngay 12-8-2012" xfId="454"/>
    <cellStyle name="_KT (2)_4_Book1_1_Luy ke von ung nam 2011 -Thoa gui ngay 12-8-2012 2" xfId="455"/>
    <cellStyle name="_KT (2)_4_Book1_2" xfId="456"/>
    <cellStyle name="_KT (2)_4_Book1_2 2" xfId="457"/>
    <cellStyle name="_KT (2)_4_Book1_2_BC CV 6403 BKHĐT" xfId="458"/>
    <cellStyle name="_KT (2)_4_Book1_2_Bieu3ODA" xfId="459"/>
    <cellStyle name="_KT (2)_4_Book1_2_Luy ke von ung nam 2011 -Thoa gui ngay 12-8-2012" xfId="460"/>
    <cellStyle name="_KT (2)_4_Book1_3" xfId="461"/>
    <cellStyle name="_KT (2)_4_Book1_3 2" xfId="462"/>
    <cellStyle name="_KT (2)_4_Book1_BC CV 6403 BKHĐT" xfId="463"/>
    <cellStyle name="_KT (2)_4_Book1_Bieu mau cong trinh khoi cong moi 3-4" xfId="464"/>
    <cellStyle name="_KT (2)_4_Book1_Bieu3ODA" xfId="465"/>
    <cellStyle name="_KT (2)_4_Book1_Bieu4HTMT" xfId="466"/>
    <cellStyle name="_KT (2)_4_Book1_bo sung von KCH nam 2010 va Du an tre kho khan" xfId="467"/>
    <cellStyle name="_KT (2)_4_Book1_Book1" xfId="468"/>
    <cellStyle name="_KT (2)_4_Book1_danh muc chuan bi dau tu 2011 ngay 07-6-2011" xfId="469"/>
    <cellStyle name="_KT (2)_4_Book1_Danh muc pbo nguon von XSKT, XDCB nam 2009 chuyen qua nam 2010" xfId="470"/>
    <cellStyle name="_KT (2)_4_Book1_dieu chinh KH 2011 ngay 26-5-2011111" xfId="471"/>
    <cellStyle name="_KT (2)_4_Book1_DS KCH PHAN BO VON NSDP NAM 2010" xfId="472"/>
    <cellStyle name="_KT (2)_4_Book1_giao KH 2011 ngay 10-12-2010" xfId="473"/>
    <cellStyle name="_KT (2)_4_Book1_Luy ke von ung nam 2011 -Thoa gui ngay 12-8-2012" xfId="474"/>
    <cellStyle name="_KT (2)_4_CAU Khanh Nam(Thi Cong)" xfId="475"/>
    <cellStyle name="_KT (2)_4_CAU Khanh Nam(Thi Cong) 2" xfId="476"/>
    <cellStyle name="_KT (2)_4_CoCauPhi (version 1)" xfId="477"/>
    <cellStyle name="_KT (2)_4_Copy of 05-12  KH trung han 2016-2020 - Liem Thinh edited (1)" xfId="478"/>
    <cellStyle name="_KT (2)_4_ChiHuong_ApGia" xfId="479"/>
    <cellStyle name="_KT (2)_4_ChiHuong_ApGia 2" xfId="480"/>
    <cellStyle name="_KT (2)_4_danh muc chuan bi dau tu 2011 ngay 07-6-2011" xfId="481"/>
    <cellStyle name="_KT (2)_4_Danh muc pbo nguon von XSKT, XDCB nam 2009 chuyen qua nam 2010" xfId="482"/>
    <cellStyle name="_KT (2)_4_Danh muc pbo nguon von XSKT, XDCB nam 2009 chuyen qua nam 2010 2" xfId="483"/>
    <cellStyle name="_KT (2)_4_DAU NOI PL-CL TAI PHU LAMHC" xfId="484"/>
    <cellStyle name="_KT (2)_4_dieu chinh KH 2011 ngay 26-5-2011111" xfId="485"/>
    <cellStyle name="_KT (2)_4_DS KCH PHAN BO VON NSDP NAM 2010" xfId="486"/>
    <cellStyle name="_KT (2)_4_DS KCH PHAN BO VON NSDP NAM 2010 2" xfId="487"/>
    <cellStyle name="_KT (2)_4_DTCDT MR.2N110.HOCMON.TDTOAN.CCUNG" xfId="488"/>
    <cellStyle name="_KT (2)_4_DU TRU VAT TU" xfId="489"/>
    <cellStyle name="_KT (2)_4_DU TRU VAT TU 2" xfId="490"/>
    <cellStyle name="_KT (2)_4_GTGT 2003" xfId="491"/>
    <cellStyle name="_KT (2)_4_giao KH 2011 ngay 10-12-2010" xfId="492"/>
    <cellStyle name="_KT (2)_4_KE KHAI THUE GTGT 2004" xfId="493"/>
    <cellStyle name="_KT (2)_4_KE KHAI THUE GTGT 2004 2" xfId="494"/>
    <cellStyle name="_KT (2)_4_KE KHAI THUE GTGT 2004_BCTC2004" xfId="495"/>
    <cellStyle name="_KT (2)_4_kien giang 2" xfId="496"/>
    <cellStyle name="_KT (2)_4_KH TPCP 2016-2020 (tong hop)" xfId="497"/>
    <cellStyle name="_KT (2)_4_KH TPCP vung TNB (03-1-2012)" xfId="498"/>
    <cellStyle name="_KT (2)_4_Lora-tungchau" xfId="499"/>
    <cellStyle name="_KT (2)_4_Luy ke von ung nam 2011 -Thoa gui ngay 12-8-2012" xfId="500"/>
    <cellStyle name="_KT (2)_4_Luy ke von ung nam 2011 -Thoa gui ngay 12-8-2012 2" xfId="501"/>
    <cellStyle name="_KT (2)_4_N-X-T-04" xfId="502"/>
    <cellStyle name="_KT (2)_4_NhanCong" xfId="503"/>
    <cellStyle name="_KT (2)_4_PGIA-phieu tham tra Kho bac" xfId="504"/>
    <cellStyle name="_KT (2)_4_PT02-02" xfId="505"/>
    <cellStyle name="_KT (2)_4_PT02-02_Book1" xfId="506"/>
    <cellStyle name="_KT (2)_4_PT02-03" xfId="507"/>
    <cellStyle name="_KT (2)_4_PT02-03_Book1" xfId="508"/>
    <cellStyle name="_KT (2)_4_phu luc tong ket tinh hinh TH giai doan 03-10 (ngay 30)" xfId="509"/>
    <cellStyle name="_KT (2)_4_phu luc tong ket tinh hinh TH giai doan 03-10 (ngay 30) 2" xfId="510"/>
    <cellStyle name="_KT (2)_4_Qt-HT3PQ1(CauKho)" xfId="511"/>
    <cellStyle name="_KT (2)_4_Sheet1" xfId="512"/>
    <cellStyle name="_KT (2)_4_TG-TH" xfId="513"/>
    <cellStyle name="_KT (2)_4_TK152-04" xfId="514"/>
    <cellStyle name="_KT (2)_4_ÿÿÿÿÿ" xfId="515"/>
    <cellStyle name="_KT (2)_4_ÿÿÿÿÿ 2" xfId="516"/>
    <cellStyle name="_KT (2)_4_ÿÿÿÿÿ_Bieu mau cong trinh khoi cong moi 3-4" xfId="517"/>
    <cellStyle name="_KT (2)_4_ÿÿÿÿÿ_Bieu mau cong trinh khoi cong moi 3-4 2" xfId="518"/>
    <cellStyle name="_KT (2)_4_ÿÿÿÿÿ_Bieu3ODA" xfId="519"/>
    <cellStyle name="_KT (2)_4_ÿÿÿÿÿ_Bieu3ODA 2" xfId="520"/>
    <cellStyle name="_KT (2)_4_ÿÿÿÿÿ_Bieu4HTMT" xfId="521"/>
    <cellStyle name="_KT (2)_4_ÿÿÿÿÿ_Bieu4HTMT 2" xfId="522"/>
    <cellStyle name="_KT (2)_4_ÿÿÿÿÿ_kien giang 2" xfId="523"/>
    <cellStyle name="_KT (2)_4_ÿÿÿÿÿ_KH TPCP vung TNB (03-1-2012)" xfId="524"/>
    <cellStyle name="_KT (2)_5" xfId="525"/>
    <cellStyle name="_KT (2)_5 2" xfId="526"/>
    <cellStyle name="_KT (2)_5_05-12  KH trung han 2016-2020 - Liem Thinh edited" xfId="527"/>
    <cellStyle name="_KT (2)_5_ApGiaVatTu_cayxanh_latgach" xfId="528"/>
    <cellStyle name="_KT (2)_5_BANG TONG HOP TINH HINH THANH QUYET TOAN (MOI I)" xfId="529"/>
    <cellStyle name="_KT (2)_5_BANG TONG HOP TINH HINH THANH QUYET TOAN (MOI I) 2" xfId="530"/>
    <cellStyle name="_KT (2)_5_BAO CAO KLCT PT2000" xfId="531"/>
    <cellStyle name="_KT (2)_5_BAO CAO PT2000" xfId="532"/>
    <cellStyle name="_KT (2)_5_BAO CAO PT2000_Book1" xfId="533"/>
    <cellStyle name="_KT (2)_5_Bao cao XDCB 2001 - T11 KH dieu chinh 20-11-THAI" xfId="534"/>
    <cellStyle name="_KT (2)_5_BAO GIA NGAY 24-10-08 (co dam)" xfId="535"/>
    <cellStyle name="_KT (2)_5_BAO GIA NGAY 24-10-08 (co dam) 2" xfId="536"/>
    <cellStyle name="_KT (2)_5_BC  NAM 2007" xfId="537"/>
    <cellStyle name="_KT (2)_5_BC CV 6403 BKHĐT" xfId="538"/>
    <cellStyle name="_KT (2)_5_BC CV 6403 BKHĐT 2" xfId="539"/>
    <cellStyle name="_KT (2)_5_BC NQ11-CP - chinh sua lai" xfId="540"/>
    <cellStyle name="_KT (2)_5_BC NQ11-CP-Quynh sau bieu so3" xfId="541"/>
    <cellStyle name="_KT (2)_5_BC_NQ11-CP_-_Thao_sua_lai" xfId="542"/>
    <cellStyle name="_KT (2)_5_Bieu mau cong trinh khoi cong moi 3-4" xfId="543"/>
    <cellStyle name="_KT (2)_5_Bieu mau cong trinh khoi cong moi 3-4 2" xfId="544"/>
    <cellStyle name="_KT (2)_5_Bieu3ODA" xfId="545"/>
    <cellStyle name="_KT (2)_5_Bieu3ODA_1" xfId="546"/>
    <cellStyle name="_KT (2)_5_Bieu4HTMT" xfId="547"/>
    <cellStyle name="_KT (2)_5_Bieu4HTMT 2" xfId="548"/>
    <cellStyle name="_KT (2)_5_bo sung von KCH nam 2010 va Du an tre kho khan" xfId="549"/>
    <cellStyle name="_KT (2)_5_bo sung von KCH nam 2010 va Du an tre kho khan 2" xfId="550"/>
    <cellStyle name="_KT (2)_5_Book1" xfId="551"/>
    <cellStyle name="_KT (2)_5_Book1 2" xfId="552"/>
    <cellStyle name="_KT (2)_5_Book1_1" xfId="553"/>
    <cellStyle name="_KT (2)_5_Book1_1 2" xfId="554"/>
    <cellStyle name="_KT (2)_5_Book1_1 3" xfId="555"/>
    <cellStyle name="_KT (2)_5_Book1_1_BC CV 6403 BKHĐT" xfId="556"/>
    <cellStyle name="_KT (2)_5_Book1_1_BC CV 6403 BKHĐT 2" xfId="557"/>
    <cellStyle name="_KT (2)_5_Book1_1_Bieu mau cong trinh khoi cong moi 3-4" xfId="558"/>
    <cellStyle name="_KT (2)_5_Book1_1_Bieu mau cong trinh khoi cong moi 3-4 2" xfId="559"/>
    <cellStyle name="_KT (2)_5_Book1_1_Bieu3ODA" xfId="560"/>
    <cellStyle name="_KT (2)_5_Book1_1_Bieu3ODA 2" xfId="561"/>
    <cellStyle name="_KT (2)_5_Book1_1_Bieu4HTMT" xfId="562"/>
    <cellStyle name="_KT (2)_5_Book1_1_Bieu4HTMT 2" xfId="563"/>
    <cellStyle name="_KT (2)_5_Book1_1_Book1" xfId="564"/>
    <cellStyle name="_KT (2)_5_Book1_1_Luy ke von ung nam 2011 -Thoa gui ngay 12-8-2012" xfId="565"/>
    <cellStyle name="_KT (2)_5_Book1_1_Luy ke von ung nam 2011 -Thoa gui ngay 12-8-2012 2" xfId="566"/>
    <cellStyle name="_KT (2)_5_Book1_2" xfId="567"/>
    <cellStyle name="_KT (2)_5_Book1_2 2" xfId="568"/>
    <cellStyle name="_KT (2)_5_Book1_2_BC CV 6403 BKHĐT" xfId="569"/>
    <cellStyle name="_KT (2)_5_Book1_2_Bieu3ODA" xfId="570"/>
    <cellStyle name="_KT (2)_5_Book1_2_Luy ke von ung nam 2011 -Thoa gui ngay 12-8-2012" xfId="571"/>
    <cellStyle name="_KT (2)_5_Book1_3" xfId="572"/>
    <cellStyle name="_KT (2)_5_Book1_BC CV 6403 BKHĐT" xfId="573"/>
    <cellStyle name="_KT (2)_5_Book1_BC-QT-WB-dthao" xfId="574"/>
    <cellStyle name="_KT (2)_5_Book1_Bieu mau cong trinh khoi cong moi 3-4" xfId="575"/>
    <cellStyle name="_KT (2)_5_Book1_Bieu3ODA" xfId="576"/>
    <cellStyle name="_KT (2)_5_Book1_Bieu4HTMT" xfId="577"/>
    <cellStyle name="_KT (2)_5_Book1_bo sung von KCH nam 2010 va Du an tre kho khan" xfId="578"/>
    <cellStyle name="_KT (2)_5_Book1_Book1" xfId="579"/>
    <cellStyle name="_KT (2)_5_Book1_danh muc chuan bi dau tu 2011 ngay 07-6-2011" xfId="580"/>
    <cellStyle name="_KT (2)_5_Book1_Danh muc pbo nguon von XSKT, XDCB nam 2009 chuyen qua nam 2010" xfId="581"/>
    <cellStyle name="_KT (2)_5_Book1_dieu chinh KH 2011 ngay 26-5-2011111" xfId="582"/>
    <cellStyle name="_KT (2)_5_Book1_DS KCH PHAN BO VON NSDP NAM 2010" xfId="583"/>
    <cellStyle name="_KT (2)_5_Book1_giao KH 2011 ngay 10-12-2010" xfId="584"/>
    <cellStyle name="_KT (2)_5_Book1_Luy ke von ung nam 2011 -Thoa gui ngay 12-8-2012" xfId="585"/>
    <cellStyle name="_KT (2)_5_CAU Khanh Nam(Thi Cong)" xfId="586"/>
    <cellStyle name="_KT (2)_5_CAU Khanh Nam(Thi Cong) 2" xfId="587"/>
    <cellStyle name="_KT (2)_5_CoCauPhi (version 1)" xfId="588"/>
    <cellStyle name="_KT (2)_5_Copy of 05-12  KH trung han 2016-2020 - Liem Thinh edited (1)" xfId="589"/>
    <cellStyle name="_KT (2)_5_ChiHuong_ApGia" xfId="590"/>
    <cellStyle name="_KT (2)_5_ChiHuong_ApGia 2" xfId="591"/>
    <cellStyle name="_KT (2)_5_danh muc chuan bi dau tu 2011 ngay 07-6-2011" xfId="592"/>
    <cellStyle name="_KT (2)_5_Danh muc pbo nguon von XSKT, XDCB nam 2009 chuyen qua nam 2010" xfId="593"/>
    <cellStyle name="_KT (2)_5_Danh muc pbo nguon von XSKT, XDCB nam 2009 chuyen qua nam 2010 2" xfId="594"/>
    <cellStyle name="_KT (2)_5_DAU NOI PL-CL TAI PHU LAMHC" xfId="595"/>
    <cellStyle name="_KT (2)_5_dieu chinh KH 2011 ngay 26-5-2011111" xfId="596"/>
    <cellStyle name="_KT (2)_5_DS KCH PHAN BO VON NSDP NAM 2010" xfId="597"/>
    <cellStyle name="_KT (2)_5_DS KCH PHAN BO VON NSDP NAM 2010 2" xfId="598"/>
    <cellStyle name="_KT (2)_5_DTCDT MR.2N110.HOCMON.TDTOAN.CCUNG" xfId="599"/>
    <cellStyle name="_KT (2)_5_DU TRU VAT TU" xfId="600"/>
    <cellStyle name="_KT (2)_5_DU TRU VAT TU 2" xfId="601"/>
    <cellStyle name="_KT (2)_5_GTGT 2003" xfId="602"/>
    <cellStyle name="_KT (2)_5_giao KH 2011 ngay 10-12-2010" xfId="603"/>
    <cellStyle name="_KT (2)_5_KE KHAI THUE GTGT 2004" xfId="604"/>
    <cellStyle name="_KT (2)_5_KE KHAI THUE GTGT 2004 2" xfId="605"/>
    <cellStyle name="_KT (2)_5_KE KHAI THUE GTGT 2004_BCTC2004" xfId="606"/>
    <cellStyle name="_KT (2)_5_kien giang 2" xfId="607"/>
    <cellStyle name="_KT (2)_5_KH TPCP 2016-2020 (tong hop)" xfId="608"/>
    <cellStyle name="_KT (2)_5_KH TPCP vung TNB (03-1-2012)" xfId="609"/>
    <cellStyle name="_KT (2)_5_Lora-tungchau" xfId="610"/>
    <cellStyle name="_KT (2)_5_Luy ke von ung nam 2011 -Thoa gui ngay 12-8-2012" xfId="611"/>
    <cellStyle name="_KT (2)_5_Luy ke von ung nam 2011 -Thoa gui ngay 12-8-2012 2" xfId="612"/>
    <cellStyle name="_KT (2)_5_N-X-T-04" xfId="613"/>
    <cellStyle name="_KT (2)_5_NhanCong" xfId="614"/>
    <cellStyle name="_KT (2)_5_PGIA-phieu tham tra Kho bac" xfId="615"/>
    <cellStyle name="_KT (2)_5_PT02-02" xfId="616"/>
    <cellStyle name="_KT (2)_5_PT02-02_Book1" xfId="617"/>
    <cellStyle name="_KT (2)_5_PT02-03" xfId="618"/>
    <cellStyle name="_KT (2)_5_PT02-03_Book1" xfId="619"/>
    <cellStyle name="_KT (2)_5_phu luc tong ket tinh hinh TH giai doan 03-10 (ngay 30)" xfId="620"/>
    <cellStyle name="_KT (2)_5_phu luc tong ket tinh hinh TH giai doan 03-10 (ngay 30) 2" xfId="621"/>
    <cellStyle name="_KT (2)_5_Qt-HT3PQ1(CauKho)" xfId="622"/>
    <cellStyle name="_KT (2)_5_Sheet1" xfId="623"/>
    <cellStyle name="_KT (2)_5_TK152-04" xfId="624"/>
    <cellStyle name="_KT (2)_5_ÿÿÿÿÿ" xfId="625"/>
    <cellStyle name="_KT (2)_5_ÿÿÿÿÿ 2" xfId="626"/>
    <cellStyle name="_KT (2)_5_ÿÿÿÿÿ_Bieu mau cong trinh khoi cong moi 3-4" xfId="627"/>
    <cellStyle name="_KT (2)_5_ÿÿÿÿÿ_Bieu mau cong trinh khoi cong moi 3-4 2" xfId="628"/>
    <cellStyle name="_KT (2)_5_ÿÿÿÿÿ_Bieu3ODA" xfId="629"/>
    <cellStyle name="_KT (2)_5_ÿÿÿÿÿ_Bieu3ODA 2" xfId="630"/>
    <cellStyle name="_KT (2)_5_ÿÿÿÿÿ_Bieu4HTMT" xfId="631"/>
    <cellStyle name="_KT (2)_5_ÿÿÿÿÿ_Bieu4HTMT 2" xfId="632"/>
    <cellStyle name="_KT (2)_5_ÿÿÿÿÿ_kien giang 2" xfId="633"/>
    <cellStyle name="_KT (2)_5_ÿÿÿÿÿ_KH TPCP vung TNB (03-1-2012)" xfId="634"/>
    <cellStyle name="_KT (2)_BC  NAM 2007" xfId="635"/>
    <cellStyle name="_KT (2)_Bieu mau cong trinh khoi cong moi 3-4" xfId="636"/>
    <cellStyle name="_KT (2)_Bieu3ODA" xfId="637"/>
    <cellStyle name="_KT (2)_Bieu3ODA_1" xfId="638"/>
    <cellStyle name="_KT (2)_Bieu4HTMT" xfId="639"/>
    <cellStyle name="_KT (2)_bo sung von KCH nam 2010 va Du an tre kho khan" xfId="640"/>
    <cellStyle name="_KT (2)_Book1" xfId="641"/>
    <cellStyle name="_KT (2)_Book1 2" xfId="642"/>
    <cellStyle name="_KT (2)_Book1_BC-QT-WB-dthao" xfId="643"/>
    <cellStyle name="_KT (2)_Book1_BC-QT-WB-dthao_05-12  KH trung han 2016-2020 - Liem Thinh edited" xfId="644"/>
    <cellStyle name="_KT (2)_Book1_BC-QT-WB-dthao_Copy of 05-12  KH trung han 2016-2020 - Liem Thinh edited (1)" xfId="645"/>
    <cellStyle name="_KT (2)_Book1_BC-QT-WB-dthao_KH TPCP 2016-2020 (tong hop)" xfId="646"/>
    <cellStyle name="_KT (2)_Book1_kien giang 2" xfId="647"/>
    <cellStyle name="_KT (2)_Book1_KH TPCP vung TNB (03-1-2012)" xfId="648"/>
    <cellStyle name="_KT (2)_Copy of 05-12  KH trung han 2016-2020 - Liem Thinh edited (1)" xfId="649"/>
    <cellStyle name="_KT (2)_danh muc chuan bi dau tu 2011 ngay 07-6-2011" xfId="650"/>
    <cellStyle name="_KT (2)_Danh muc pbo nguon von XSKT, XDCB nam 2009 chuyen qua nam 2010" xfId="651"/>
    <cellStyle name="_KT (2)_dieu chinh KH 2011 ngay 26-5-2011111" xfId="652"/>
    <cellStyle name="_KT (2)_DS KCH PHAN BO VON NSDP NAM 2010" xfId="653"/>
    <cellStyle name="_KT (2)_GTGT 2003" xfId="654"/>
    <cellStyle name="_KT (2)_giao KH 2011 ngay 10-12-2010" xfId="655"/>
    <cellStyle name="_KT (2)_KE KHAI THUE GTGT 2004" xfId="656"/>
    <cellStyle name="_KT (2)_KE KHAI THUE GTGT 2004_BCTC2004" xfId="657"/>
    <cellStyle name="_KT (2)_kien giang 2" xfId="658"/>
    <cellStyle name="_KT (2)_KH TPCP 2016-2020 (tong hop)" xfId="659"/>
    <cellStyle name="_KT (2)_KH TPCP vung TNB (03-1-2012)" xfId="660"/>
    <cellStyle name="_KT (2)_Lora-tungchau" xfId="661"/>
    <cellStyle name="_KT (2)_Lora-tungchau 2" xfId="662"/>
    <cellStyle name="_KT (2)_Lora-tungchau_05-12  KH trung han 2016-2020 - Liem Thinh edited" xfId="663"/>
    <cellStyle name="_KT (2)_Lora-tungchau_Copy of 05-12  KH trung han 2016-2020 - Liem Thinh edited (1)" xfId="664"/>
    <cellStyle name="_KT (2)_Lora-tungchau_KH TPCP 2016-2020 (tong hop)" xfId="665"/>
    <cellStyle name="_KT (2)_N-X-T-04" xfId="666"/>
    <cellStyle name="_KT (2)_PERSONAL" xfId="667"/>
    <cellStyle name="_KT (2)_PERSONAL_BC CV 6403 BKHĐT" xfId="668"/>
    <cellStyle name="_KT (2)_PERSONAL_Bieu mau cong trinh khoi cong moi 3-4" xfId="669"/>
    <cellStyle name="_KT (2)_PERSONAL_Bieu3ODA" xfId="670"/>
    <cellStyle name="_KT (2)_PERSONAL_Bieu4HTMT" xfId="671"/>
    <cellStyle name="_KT (2)_PERSONAL_Book1" xfId="672"/>
    <cellStyle name="_KT (2)_PERSONAL_Book1 2" xfId="673"/>
    <cellStyle name="_KT (2)_PERSONAL_HTQ.8 GD1" xfId="674"/>
    <cellStyle name="_KT (2)_PERSONAL_HTQ.8 GD1_05-12  KH trung han 2016-2020 - Liem Thinh edited" xfId="675"/>
    <cellStyle name="_KT (2)_PERSONAL_HTQ.8 GD1_Copy of 05-12  KH trung han 2016-2020 - Liem Thinh edited (1)" xfId="676"/>
    <cellStyle name="_KT (2)_PERSONAL_HTQ.8 GD1_KH TPCP 2016-2020 (tong hop)" xfId="677"/>
    <cellStyle name="_KT (2)_PERSONAL_Luy ke von ung nam 2011 -Thoa gui ngay 12-8-2012" xfId="678"/>
    <cellStyle name="_KT (2)_PERSONAL_Tong hop KHCB 2001" xfId="679"/>
    <cellStyle name="_KT (2)_Qt-HT3PQ1(CauKho)" xfId="680"/>
    <cellStyle name="_KT (2)_TG-TH" xfId="681"/>
    <cellStyle name="_KT (2)_TK152-04" xfId="682"/>
    <cellStyle name="_KT (2)_ÿÿÿÿÿ" xfId="683"/>
    <cellStyle name="_KT (2)_ÿÿÿÿÿ_kien giang 2" xfId="684"/>
    <cellStyle name="_KT (2)_ÿÿÿÿÿ_KH TPCP vung TNB (03-1-2012)" xfId="685"/>
    <cellStyle name="_KT_TG" xfId="686"/>
    <cellStyle name="_KT_TG_1" xfId="687"/>
    <cellStyle name="_KT_TG_1 2" xfId="688"/>
    <cellStyle name="_KT_TG_1_05-12  KH trung han 2016-2020 - Liem Thinh edited" xfId="689"/>
    <cellStyle name="_KT_TG_1_ApGiaVatTu_cayxanh_latgach" xfId="690"/>
    <cellStyle name="_KT_TG_1_BANG TONG HOP TINH HINH THANH QUYET TOAN (MOI I)" xfId="691"/>
    <cellStyle name="_KT_TG_1_BANG TONG HOP TINH HINH THANH QUYET TOAN (MOI I) 2" xfId="692"/>
    <cellStyle name="_KT_TG_1_BAO CAO KLCT PT2000" xfId="693"/>
    <cellStyle name="_KT_TG_1_BAO CAO PT2000" xfId="694"/>
    <cellStyle name="_KT_TG_1_BAO CAO PT2000_Book1" xfId="695"/>
    <cellStyle name="_KT_TG_1_Bao cao XDCB 2001 - T11 KH dieu chinh 20-11-THAI" xfId="696"/>
    <cellStyle name="_KT_TG_1_BAO GIA NGAY 24-10-08 (co dam)" xfId="697"/>
    <cellStyle name="_KT_TG_1_BAO GIA NGAY 24-10-08 (co dam) 2" xfId="698"/>
    <cellStyle name="_KT_TG_1_BC  NAM 2007" xfId="699"/>
    <cellStyle name="_KT_TG_1_BC CV 6403 BKHĐT" xfId="700"/>
    <cellStyle name="_KT_TG_1_BC CV 6403 BKHĐT 2" xfId="701"/>
    <cellStyle name="_KT_TG_1_BC NQ11-CP - chinh sua lai" xfId="702"/>
    <cellStyle name="_KT_TG_1_BC NQ11-CP-Quynh sau bieu so3" xfId="703"/>
    <cellStyle name="_KT_TG_1_BC_NQ11-CP_-_Thao_sua_lai" xfId="704"/>
    <cellStyle name="_KT_TG_1_Bieu mau cong trinh khoi cong moi 3-4" xfId="705"/>
    <cellStyle name="_KT_TG_1_Bieu mau cong trinh khoi cong moi 3-4 2" xfId="706"/>
    <cellStyle name="_KT_TG_1_Bieu3ODA" xfId="707"/>
    <cellStyle name="_KT_TG_1_Bieu3ODA_1" xfId="708"/>
    <cellStyle name="_KT_TG_1_Bieu4HTMT" xfId="709"/>
    <cellStyle name="_KT_TG_1_Bieu4HTMT 2" xfId="710"/>
    <cellStyle name="_KT_TG_1_bo sung von KCH nam 2010 va Du an tre kho khan" xfId="711"/>
    <cellStyle name="_KT_TG_1_bo sung von KCH nam 2010 va Du an tre kho khan 2" xfId="712"/>
    <cellStyle name="_KT_TG_1_Book1" xfId="713"/>
    <cellStyle name="_KT_TG_1_Book1 2" xfId="714"/>
    <cellStyle name="_KT_TG_1_Book1_1" xfId="715"/>
    <cellStyle name="_KT_TG_1_Book1_1 2" xfId="716"/>
    <cellStyle name="_KT_TG_1_Book1_1 3" xfId="717"/>
    <cellStyle name="_KT_TG_1_Book1_1_BC CV 6403 BKHĐT" xfId="718"/>
    <cellStyle name="_KT_TG_1_Book1_1_BC CV 6403 BKHĐT 2" xfId="719"/>
    <cellStyle name="_KT_TG_1_Book1_1_Bieu mau cong trinh khoi cong moi 3-4" xfId="720"/>
    <cellStyle name="_KT_TG_1_Book1_1_Bieu mau cong trinh khoi cong moi 3-4 2" xfId="721"/>
    <cellStyle name="_KT_TG_1_Book1_1_Bieu3ODA" xfId="722"/>
    <cellStyle name="_KT_TG_1_Book1_1_Bieu3ODA 2" xfId="723"/>
    <cellStyle name="_KT_TG_1_Book1_1_Bieu4HTMT" xfId="724"/>
    <cellStyle name="_KT_TG_1_Book1_1_Bieu4HTMT 2" xfId="725"/>
    <cellStyle name="_KT_TG_1_Book1_1_Book1" xfId="726"/>
    <cellStyle name="_KT_TG_1_Book1_1_Luy ke von ung nam 2011 -Thoa gui ngay 12-8-2012" xfId="727"/>
    <cellStyle name="_KT_TG_1_Book1_1_Luy ke von ung nam 2011 -Thoa gui ngay 12-8-2012 2" xfId="728"/>
    <cellStyle name="_KT_TG_1_Book1_2" xfId="729"/>
    <cellStyle name="_KT_TG_1_Book1_2 2" xfId="730"/>
    <cellStyle name="_KT_TG_1_Book1_2_BC CV 6403 BKHĐT" xfId="731"/>
    <cellStyle name="_KT_TG_1_Book1_2_Bieu3ODA" xfId="732"/>
    <cellStyle name="_KT_TG_1_Book1_2_Luy ke von ung nam 2011 -Thoa gui ngay 12-8-2012" xfId="733"/>
    <cellStyle name="_KT_TG_1_Book1_3" xfId="734"/>
    <cellStyle name="_KT_TG_1_Book1_BC CV 6403 BKHĐT" xfId="735"/>
    <cellStyle name="_KT_TG_1_Book1_BC-QT-WB-dthao" xfId="736"/>
    <cellStyle name="_KT_TG_1_Book1_Bieu mau cong trinh khoi cong moi 3-4" xfId="737"/>
    <cellStyle name="_KT_TG_1_Book1_Bieu3ODA" xfId="738"/>
    <cellStyle name="_KT_TG_1_Book1_Bieu4HTMT" xfId="739"/>
    <cellStyle name="_KT_TG_1_Book1_bo sung von KCH nam 2010 va Du an tre kho khan" xfId="740"/>
    <cellStyle name="_KT_TG_1_Book1_Book1" xfId="741"/>
    <cellStyle name="_KT_TG_1_Book1_danh muc chuan bi dau tu 2011 ngay 07-6-2011" xfId="742"/>
    <cellStyle name="_KT_TG_1_Book1_Danh muc pbo nguon von XSKT, XDCB nam 2009 chuyen qua nam 2010" xfId="743"/>
    <cellStyle name="_KT_TG_1_Book1_dieu chinh KH 2011 ngay 26-5-2011111" xfId="744"/>
    <cellStyle name="_KT_TG_1_Book1_DS KCH PHAN BO VON NSDP NAM 2010" xfId="745"/>
    <cellStyle name="_KT_TG_1_Book1_giao KH 2011 ngay 10-12-2010" xfId="746"/>
    <cellStyle name="_KT_TG_1_Book1_Luy ke von ung nam 2011 -Thoa gui ngay 12-8-2012" xfId="747"/>
    <cellStyle name="_KT_TG_1_CAU Khanh Nam(Thi Cong)" xfId="748"/>
    <cellStyle name="_KT_TG_1_CAU Khanh Nam(Thi Cong) 2" xfId="749"/>
    <cellStyle name="_KT_TG_1_CoCauPhi (version 1)" xfId="750"/>
    <cellStyle name="_KT_TG_1_Copy of 05-12  KH trung han 2016-2020 - Liem Thinh edited (1)" xfId="751"/>
    <cellStyle name="_KT_TG_1_ChiHuong_ApGia" xfId="752"/>
    <cellStyle name="_KT_TG_1_ChiHuong_ApGia 2" xfId="753"/>
    <cellStyle name="_KT_TG_1_danh muc chuan bi dau tu 2011 ngay 07-6-2011" xfId="754"/>
    <cellStyle name="_KT_TG_1_Danh muc pbo nguon von XSKT, XDCB nam 2009 chuyen qua nam 2010" xfId="755"/>
    <cellStyle name="_KT_TG_1_Danh muc pbo nguon von XSKT, XDCB nam 2009 chuyen qua nam 2010 2" xfId="756"/>
    <cellStyle name="_KT_TG_1_DAU NOI PL-CL TAI PHU LAMHC" xfId="757"/>
    <cellStyle name="_KT_TG_1_dieu chinh KH 2011 ngay 26-5-2011111" xfId="758"/>
    <cellStyle name="_KT_TG_1_DS KCH PHAN BO VON NSDP NAM 2010" xfId="759"/>
    <cellStyle name="_KT_TG_1_DS KCH PHAN BO VON NSDP NAM 2010 2" xfId="760"/>
    <cellStyle name="_KT_TG_1_DTCDT MR.2N110.HOCMON.TDTOAN.CCUNG" xfId="761"/>
    <cellStyle name="_KT_TG_1_DU TRU VAT TU" xfId="762"/>
    <cellStyle name="_KT_TG_1_DU TRU VAT TU 2" xfId="763"/>
    <cellStyle name="_KT_TG_1_GTGT 2003" xfId="764"/>
    <cellStyle name="_KT_TG_1_giao KH 2011 ngay 10-12-2010" xfId="765"/>
    <cellStyle name="_KT_TG_1_KE KHAI THUE GTGT 2004" xfId="766"/>
    <cellStyle name="_KT_TG_1_KE KHAI THUE GTGT 2004 2" xfId="767"/>
    <cellStyle name="_KT_TG_1_KE KHAI THUE GTGT 2004_BCTC2004" xfId="768"/>
    <cellStyle name="_KT_TG_1_kien giang 2" xfId="769"/>
    <cellStyle name="_KT_TG_1_KH TPCP 2016-2020 (tong hop)" xfId="770"/>
    <cellStyle name="_KT_TG_1_KH TPCP vung TNB (03-1-2012)" xfId="771"/>
    <cellStyle name="_KT_TG_1_Lora-tungchau" xfId="772"/>
    <cellStyle name="_KT_TG_1_Luy ke von ung nam 2011 -Thoa gui ngay 12-8-2012" xfId="773"/>
    <cellStyle name="_KT_TG_1_Luy ke von ung nam 2011 -Thoa gui ngay 12-8-2012 2" xfId="774"/>
    <cellStyle name="_KT_TG_1_N-X-T-04" xfId="775"/>
    <cellStyle name="_KT_TG_1_NhanCong" xfId="776"/>
    <cellStyle name="_KT_TG_1_PGIA-phieu tham tra Kho bac" xfId="777"/>
    <cellStyle name="_KT_TG_1_PT02-02" xfId="778"/>
    <cellStyle name="_KT_TG_1_PT02-02_Book1" xfId="779"/>
    <cellStyle name="_KT_TG_1_PT02-03" xfId="780"/>
    <cellStyle name="_KT_TG_1_PT02-03_Book1" xfId="781"/>
    <cellStyle name="_KT_TG_1_phu luc tong ket tinh hinh TH giai doan 03-10 (ngay 30)" xfId="782"/>
    <cellStyle name="_KT_TG_1_phu luc tong ket tinh hinh TH giai doan 03-10 (ngay 30) 2" xfId="783"/>
    <cellStyle name="_KT_TG_1_Qt-HT3PQ1(CauKho)" xfId="784"/>
    <cellStyle name="_KT_TG_1_Sheet1" xfId="785"/>
    <cellStyle name="_KT_TG_1_TK152-04" xfId="786"/>
    <cellStyle name="_KT_TG_1_ÿÿÿÿÿ" xfId="787"/>
    <cellStyle name="_KT_TG_1_ÿÿÿÿÿ 2" xfId="788"/>
    <cellStyle name="_KT_TG_1_ÿÿÿÿÿ_Bieu mau cong trinh khoi cong moi 3-4" xfId="789"/>
    <cellStyle name="_KT_TG_1_ÿÿÿÿÿ_Bieu mau cong trinh khoi cong moi 3-4 2" xfId="790"/>
    <cellStyle name="_KT_TG_1_ÿÿÿÿÿ_Bieu3ODA" xfId="791"/>
    <cellStyle name="_KT_TG_1_ÿÿÿÿÿ_Bieu3ODA 2" xfId="792"/>
    <cellStyle name="_KT_TG_1_ÿÿÿÿÿ_Bieu4HTMT" xfId="793"/>
    <cellStyle name="_KT_TG_1_ÿÿÿÿÿ_Bieu4HTMT 2" xfId="794"/>
    <cellStyle name="_KT_TG_1_ÿÿÿÿÿ_kien giang 2" xfId="795"/>
    <cellStyle name="_KT_TG_1_ÿÿÿÿÿ_KH TPCP vung TNB (03-1-2012)" xfId="796"/>
    <cellStyle name="_KT_TG_2" xfId="797"/>
    <cellStyle name="_KT_TG_2 2" xfId="798"/>
    <cellStyle name="_KT_TG_2_05-12  KH trung han 2016-2020 - Liem Thinh edited" xfId="799"/>
    <cellStyle name="_KT_TG_2_ApGiaVatTu_cayxanh_latgach" xfId="800"/>
    <cellStyle name="_KT_TG_2_BANG TONG HOP TINH HINH THANH QUYET TOAN (MOI I)" xfId="801"/>
    <cellStyle name="_KT_TG_2_BANG TONG HOP TINH HINH THANH QUYET TOAN (MOI I) 2" xfId="802"/>
    <cellStyle name="_KT_TG_2_BAO CAO KLCT PT2000" xfId="803"/>
    <cellStyle name="_KT_TG_2_BAO CAO PT2000" xfId="804"/>
    <cellStyle name="_KT_TG_2_BAO CAO PT2000_Book1" xfId="805"/>
    <cellStyle name="_KT_TG_2_Bao cao XDCB 2001 - T11 KH dieu chinh 20-11-THAI" xfId="806"/>
    <cellStyle name="_KT_TG_2_BAO GIA NGAY 24-10-08 (co dam)" xfId="807"/>
    <cellStyle name="_KT_TG_2_BAO GIA NGAY 24-10-08 (co dam) 2" xfId="808"/>
    <cellStyle name="_KT_TG_2_BC  NAM 2007" xfId="809"/>
    <cellStyle name="_KT_TG_2_BC CV 6403 BKHĐT" xfId="810"/>
    <cellStyle name="_KT_TG_2_BC CV 6403 BKHĐT 2" xfId="811"/>
    <cellStyle name="_KT_TG_2_BC NQ11-CP - chinh sua lai" xfId="812"/>
    <cellStyle name="_KT_TG_2_BC NQ11-CP-Quynh sau bieu so3" xfId="813"/>
    <cellStyle name="_KT_TG_2_BC_NQ11-CP_-_Thao_sua_lai" xfId="814"/>
    <cellStyle name="_KT_TG_2_Bieu mau cong trinh khoi cong moi 3-4" xfId="815"/>
    <cellStyle name="_KT_TG_2_Bieu mau cong trinh khoi cong moi 3-4 2" xfId="816"/>
    <cellStyle name="_KT_TG_2_Bieu3ODA" xfId="817"/>
    <cellStyle name="_KT_TG_2_Bieu3ODA_1" xfId="818"/>
    <cellStyle name="_KT_TG_2_Bieu4HTMT" xfId="819"/>
    <cellStyle name="_KT_TG_2_Bieu4HTMT 2" xfId="820"/>
    <cellStyle name="_KT_TG_2_bo sung von KCH nam 2010 va Du an tre kho khan" xfId="821"/>
    <cellStyle name="_KT_TG_2_bo sung von KCH nam 2010 va Du an tre kho khan 2" xfId="822"/>
    <cellStyle name="_KT_TG_2_Book1" xfId="823"/>
    <cellStyle name="_KT_TG_2_Book1 2" xfId="824"/>
    <cellStyle name="_KT_TG_2_Book1_1" xfId="825"/>
    <cellStyle name="_KT_TG_2_Book1_1 2" xfId="826"/>
    <cellStyle name="_KT_TG_2_Book1_1 3" xfId="827"/>
    <cellStyle name="_KT_TG_2_Book1_1_BC CV 6403 BKHĐT" xfId="828"/>
    <cellStyle name="_KT_TG_2_Book1_1_BC CV 6403 BKHĐT 2" xfId="829"/>
    <cellStyle name="_KT_TG_2_Book1_1_Bieu mau cong trinh khoi cong moi 3-4" xfId="830"/>
    <cellStyle name="_KT_TG_2_Book1_1_Bieu mau cong trinh khoi cong moi 3-4 2" xfId="831"/>
    <cellStyle name="_KT_TG_2_Book1_1_Bieu3ODA" xfId="832"/>
    <cellStyle name="_KT_TG_2_Book1_1_Bieu3ODA 2" xfId="833"/>
    <cellStyle name="_KT_TG_2_Book1_1_Bieu4HTMT" xfId="834"/>
    <cellStyle name="_KT_TG_2_Book1_1_Bieu4HTMT 2" xfId="835"/>
    <cellStyle name="_KT_TG_2_Book1_1_Book1" xfId="836"/>
    <cellStyle name="_KT_TG_2_Book1_1_Luy ke von ung nam 2011 -Thoa gui ngay 12-8-2012" xfId="837"/>
    <cellStyle name="_KT_TG_2_Book1_1_Luy ke von ung nam 2011 -Thoa gui ngay 12-8-2012 2" xfId="838"/>
    <cellStyle name="_KT_TG_2_Book1_2" xfId="839"/>
    <cellStyle name="_KT_TG_2_Book1_2 2" xfId="840"/>
    <cellStyle name="_KT_TG_2_Book1_2_BC CV 6403 BKHĐT" xfId="841"/>
    <cellStyle name="_KT_TG_2_Book1_2_Bieu3ODA" xfId="842"/>
    <cellStyle name="_KT_TG_2_Book1_2_Luy ke von ung nam 2011 -Thoa gui ngay 12-8-2012" xfId="843"/>
    <cellStyle name="_KT_TG_2_Book1_3" xfId="844"/>
    <cellStyle name="_KT_TG_2_Book1_3 2" xfId="845"/>
    <cellStyle name="_KT_TG_2_Book1_BC CV 6403 BKHĐT" xfId="846"/>
    <cellStyle name="_KT_TG_2_Book1_Bieu mau cong trinh khoi cong moi 3-4" xfId="847"/>
    <cellStyle name="_KT_TG_2_Book1_Bieu3ODA" xfId="848"/>
    <cellStyle name="_KT_TG_2_Book1_Bieu4HTMT" xfId="849"/>
    <cellStyle name="_KT_TG_2_Book1_bo sung von KCH nam 2010 va Du an tre kho khan" xfId="850"/>
    <cellStyle name="_KT_TG_2_Book1_Book1" xfId="851"/>
    <cellStyle name="_KT_TG_2_Book1_danh muc chuan bi dau tu 2011 ngay 07-6-2011" xfId="852"/>
    <cellStyle name="_KT_TG_2_Book1_Danh muc pbo nguon von XSKT, XDCB nam 2009 chuyen qua nam 2010" xfId="853"/>
    <cellStyle name="_KT_TG_2_Book1_dieu chinh KH 2011 ngay 26-5-2011111" xfId="854"/>
    <cellStyle name="_KT_TG_2_Book1_DS KCH PHAN BO VON NSDP NAM 2010" xfId="855"/>
    <cellStyle name="_KT_TG_2_Book1_giao KH 2011 ngay 10-12-2010" xfId="856"/>
    <cellStyle name="_KT_TG_2_Book1_Luy ke von ung nam 2011 -Thoa gui ngay 12-8-2012" xfId="857"/>
    <cellStyle name="_KT_TG_2_CAU Khanh Nam(Thi Cong)" xfId="858"/>
    <cellStyle name="_KT_TG_2_CAU Khanh Nam(Thi Cong) 2" xfId="859"/>
    <cellStyle name="_KT_TG_2_CoCauPhi (version 1)" xfId="860"/>
    <cellStyle name="_KT_TG_2_Copy of 05-12  KH trung han 2016-2020 - Liem Thinh edited (1)" xfId="861"/>
    <cellStyle name="_KT_TG_2_ChiHuong_ApGia" xfId="862"/>
    <cellStyle name="_KT_TG_2_ChiHuong_ApGia 2" xfId="863"/>
    <cellStyle name="_KT_TG_2_danh muc chuan bi dau tu 2011 ngay 07-6-2011" xfId="864"/>
    <cellStyle name="_KT_TG_2_Danh muc pbo nguon von XSKT, XDCB nam 2009 chuyen qua nam 2010" xfId="865"/>
    <cellStyle name="_KT_TG_2_Danh muc pbo nguon von XSKT, XDCB nam 2009 chuyen qua nam 2010 2" xfId="866"/>
    <cellStyle name="_KT_TG_2_DAU NOI PL-CL TAI PHU LAMHC" xfId="867"/>
    <cellStyle name="_KT_TG_2_dieu chinh KH 2011 ngay 26-5-2011111" xfId="868"/>
    <cellStyle name="_KT_TG_2_DS KCH PHAN BO VON NSDP NAM 2010" xfId="869"/>
    <cellStyle name="_KT_TG_2_DS KCH PHAN BO VON NSDP NAM 2010 2" xfId="870"/>
    <cellStyle name="_KT_TG_2_DTCDT MR.2N110.HOCMON.TDTOAN.CCUNG" xfId="871"/>
    <cellStyle name="_KT_TG_2_DU TRU VAT TU" xfId="872"/>
    <cellStyle name="_KT_TG_2_DU TRU VAT TU 2" xfId="873"/>
    <cellStyle name="_KT_TG_2_GTGT 2003" xfId="874"/>
    <cellStyle name="_KT_TG_2_giao KH 2011 ngay 10-12-2010" xfId="875"/>
    <cellStyle name="_KT_TG_2_KE KHAI THUE GTGT 2004" xfId="876"/>
    <cellStyle name="_KT_TG_2_KE KHAI THUE GTGT 2004 2" xfId="877"/>
    <cellStyle name="_KT_TG_2_KE KHAI THUE GTGT 2004_BCTC2004" xfId="878"/>
    <cellStyle name="_KT_TG_2_kien giang 2" xfId="879"/>
    <cellStyle name="_KT_TG_2_KH TPCP 2016-2020 (tong hop)" xfId="880"/>
    <cellStyle name="_KT_TG_2_KH TPCP vung TNB (03-1-2012)" xfId="881"/>
    <cellStyle name="_KT_TG_2_Lora-tungchau" xfId="882"/>
    <cellStyle name="_KT_TG_2_Luy ke von ung nam 2011 -Thoa gui ngay 12-8-2012" xfId="883"/>
    <cellStyle name="_KT_TG_2_Luy ke von ung nam 2011 -Thoa gui ngay 12-8-2012 2" xfId="884"/>
    <cellStyle name="_KT_TG_2_N-X-T-04" xfId="885"/>
    <cellStyle name="_KT_TG_2_NhanCong" xfId="886"/>
    <cellStyle name="_KT_TG_2_PGIA-phieu tham tra Kho bac" xfId="887"/>
    <cellStyle name="_KT_TG_2_PT02-02" xfId="888"/>
    <cellStyle name="_KT_TG_2_PT02-02_Book1" xfId="889"/>
    <cellStyle name="_KT_TG_2_PT02-03" xfId="890"/>
    <cellStyle name="_KT_TG_2_PT02-03_Book1" xfId="891"/>
    <cellStyle name="_KT_TG_2_phu luc tong ket tinh hinh TH giai doan 03-10 (ngay 30)" xfId="892"/>
    <cellStyle name="_KT_TG_2_phu luc tong ket tinh hinh TH giai doan 03-10 (ngay 30) 2" xfId="893"/>
    <cellStyle name="_KT_TG_2_Qt-HT3PQ1(CauKho)" xfId="894"/>
    <cellStyle name="_KT_TG_2_Sheet1" xfId="895"/>
    <cellStyle name="_KT_TG_2_TK152-04" xfId="896"/>
    <cellStyle name="_KT_TG_2_ÿÿÿÿÿ" xfId="897"/>
    <cellStyle name="_KT_TG_2_ÿÿÿÿÿ 2" xfId="898"/>
    <cellStyle name="_KT_TG_2_ÿÿÿÿÿ_Bieu mau cong trinh khoi cong moi 3-4" xfId="899"/>
    <cellStyle name="_KT_TG_2_ÿÿÿÿÿ_Bieu mau cong trinh khoi cong moi 3-4 2" xfId="900"/>
    <cellStyle name="_KT_TG_2_ÿÿÿÿÿ_Bieu3ODA" xfId="901"/>
    <cellStyle name="_KT_TG_2_ÿÿÿÿÿ_Bieu3ODA 2" xfId="902"/>
    <cellStyle name="_KT_TG_2_ÿÿÿÿÿ_Bieu4HTMT" xfId="903"/>
    <cellStyle name="_KT_TG_2_ÿÿÿÿÿ_Bieu4HTMT 2" xfId="904"/>
    <cellStyle name="_KT_TG_2_ÿÿÿÿÿ_kien giang 2" xfId="905"/>
    <cellStyle name="_KT_TG_2_ÿÿÿÿÿ_KH TPCP vung TNB (03-1-2012)" xfId="906"/>
    <cellStyle name="_KT_TG_3" xfId="907"/>
    <cellStyle name="_KT_TG_4" xfId="908"/>
    <cellStyle name="_KT_TG_4 2" xfId="909"/>
    <cellStyle name="_KT_TG_4_05-12  KH trung han 2016-2020 - Liem Thinh edited" xfId="910"/>
    <cellStyle name="_KT_TG_4_Copy of 05-12  KH trung han 2016-2020 - Liem Thinh edited (1)" xfId="911"/>
    <cellStyle name="_KT_TG_4_KH TPCP 2016-2020 (tong hop)" xfId="912"/>
    <cellStyle name="_KT_TG_4_Lora-tungchau" xfId="913"/>
    <cellStyle name="_KT_TG_4_Lora-tungchau 2" xfId="914"/>
    <cellStyle name="_KT_TG_4_Lora-tungchau_05-12  KH trung han 2016-2020 - Liem Thinh edited" xfId="915"/>
    <cellStyle name="_KT_TG_4_Lora-tungchau_Copy of 05-12  KH trung han 2016-2020 - Liem Thinh edited (1)" xfId="916"/>
    <cellStyle name="_KT_TG_4_Lora-tungchau_KH TPCP 2016-2020 (tong hop)" xfId="917"/>
    <cellStyle name="_KT_TG_4_Qt-HT3PQ1(CauKho)" xfId="918"/>
    <cellStyle name="_KH 2009" xfId="919"/>
    <cellStyle name="_KH 2009_15_10_2013 BC nhu cau von doi ung ODA (2014-2016) ngay 15102013 Sua" xfId="920"/>
    <cellStyle name="_KH 2009_BC nhu cau von doi ung ODA nganh NN (BKH)" xfId="921"/>
    <cellStyle name="_KH 2009_BC nhu cau von doi ung ODA nganh NN (BKH)_05-12  KH trung han 2016-2020 - Liem Thinh edited" xfId="922"/>
    <cellStyle name="_KH 2009_BC nhu cau von doi ung ODA nganh NN (BKH)_Copy of 05-12  KH trung han 2016-2020 - Liem Thinh edited (1)" xfId="923"/>
    <cellStyle name="_KH 2009_BC Tai co cau (bieu TH)" xfId="924"/>
    <cellStyle name="_KH 2009_BC Tai co cau (bieu TH)_05-12  KH trung han 2016-2020 - Liem Thinh edited" xfId="925"/>
    <cellStyle name="_KH 2009_BC Tai co cau (bieu TH)_Copy of 05-12  KH trung han 2016-2020 - Liem Thinh edited (1)" xfId="926"/>
    <cellStyle name="_KH 2009_DK 2014-2015 final" xfId="927"/>
    <cellStyle name="_KH 2009_DK 2014-2015 final_05-12  KH trung han 2016-2020 - Liem Thinh edited" xfId="928"/>
    <cellStyle name="_KH 2009_DK 2014-2015 final_Copy of 05-12  KH trung han 2016-2020 - Liem Thinh edited (1)" xfId="929"/>
    <cellStyle name="_KH 2009_DK 2014-2015 new" xfId="930"/>
    <cellStyle name="_KH 2009_DK 2014-2015 new_05-12  KH trung han 2016-2020 - Liem Thinh edited" xfId="931"/>
    <cellStyle name="_KH 2009_DK 2014-2015 new_Copy of 05-12  KH trung han 2016-2020 - Liem Thinh edited (1)" xfId="932"/>
    <cellStyle name="_KH 2009_DK KH CBDT 2014 11-11-2013" xfId="933"/>
    <cellStyle name="_KH 2009_DK KH CBDT 2014 11-11-2013(1)" xfId="934"/>
    <cellStyle name="_KH 2009_DK KH CBDT 2014 11-11-2013(1)_05-12  KH trung han 2016-2020 - Liem Thinh edited" xfId="935"/>
    <cellStyle name="_KH 2009_DK KH CBDT 2014 11-11-2013(1)_Copy of 05-12  KH trung han 2016-2020 - Liem Thinh edited (1)" xfId="936"/>
    <cellStyle name="_KH 2009_DK KH CBDT 2014 11-11-2013_05-12  KH trung han 2016-2020 - Liem Thinh edited" xfId="937"/>
    <cellStyle name="_KH 2009_DK KH CBDT 2014 11-11-2013_Copy of 05-12  KH trung han 2016-2020 - Liem Thinh edited (1)" xfId="938"/>
    <cellStyle name="_KH 2009_KH 2011-2015" xfId="939"/>
    <cellStyle name="_KH 2009_tai co cau dau tu (tong hop)1" xfId="940"/>
    <cellStyle name="_KH 2012 (TPCP) Bac Lieu (25-12-2011)" xfId="941"/>
    <cellStyle name="_Kh ql62 (2010) 11-09" xfId="942"/>
    <cellStyle name="_KH TPCP 2010 17-3-10" xfId="943"/>
    <cellStyle name="_KH TPCP vung TNB (03-1-2012)" xfId="944"/>
    <cellStyle name="_KH ung von cap bach 2009-Cuc NTTS de nghi (sua)" xfId="945"/>
    <cellStyle name="_Khung 2012" xfId="946"/>
    <cellStyle name="_Khung nam 2010" xfId="947"/>
    <cellStyle name="_Lora-tungchau" xfId="948"/>
    <cellStyle name="_Lora-tungchau 2" xfId="949"/>
    <cellStyle name="_Lora-tungchau_05-12  KH trung han 2016-2020 - Liem Thinh edited" xfId="950"/>
    <cellStyle name="_Lora-tungchau_Copy of 05-12  KH trung han 2016-2020 - Liem Thinh edited (1)" xfId="951"/>
    <cellStyle name="_Lora-tungchau_KH TPCP 2016-2020 (tong hop)" xfId="952"/>
    <cellStyle name="_Luy ke von ung nam 2011 -Thoa gui ngay 12-8-2012" xfId="953"/>
    <cellStyle name="_mau so 3" xfId="954"/>
    <cellStyle name="_MauThanTKKT-goi7-DonGia2143(vl t7)" xfId="955"/>
    <cellStyle name="_MauThanTKKT-goi7-DonGia2143(vl t7)_!1 1 bao cao giao KH ve HTCMT vung TNB   12-12-2011" xfId="956"/>
    <cellStyle name="_MauThanTKKT-goi7-DonGia2143(vl t7)_Bieu4HTMT" xfId="957"/>
    <cellStyle name="_MauThanTKKT-goi7-DonGia2143(vl t7)_Bieu4HTMT_!1 1 bao cao giao KH ve HTCMT vung TNB   12-12-2011" xfId="958"/>
    <cellStyle name="_MauThanTKKT-goi7-DonGia2143(vl t7)_Bieu4HTMT_KH TPCP vung TNB (03-1-2012)" xfId="959"/>
    <cellStyle name="_MauThanTKKT-goi7-DonGia2143(vl t7)_KH TPCP vung TNB (03-1-2012)" xfId="960"/>
    <cellStyle name="_N-X-T-04" xfId="961"/>
    <cellStyle name="_Nhu cau von ung truoc 2011 Tha h Hoa + Nge An gui TW" xfId="962"/>
    <cellStyle name="_Nhu cau von ung truoc 2011 Tha h Hoa + Nge An gui TW_!1 1 bao cao giao KH ve HTCMT vung TNB   12-12-2011" xfId="963"/>
    <cellStyle name="_Nhu cau von ung truoc 2011 Tha h Hoa + Nge An gui TW_Bieu4HTMT" xfId="964"/>
    <cellStyle name="_Nhu cau von ung truoc 2011 Tha h Hoa + Nge An gui TW_Bieu4HTMT_!1 1 bao cao giao KH ve HTCMT vung TNB   12-12-2011" xfId="965"/>
    <cellStyle name="_Nhu cau von ung truoc 2011 Tha h Hoa + Nge An gui TW_Bieu4HTMT_KH TPCP vung TNB (03-1-2012)" xfId="966"/>
    <cellStyle name="_Nhu cau von ung truoc 2011 Tha h Hoa + Nge An gui TW_KH TPCP vung TNB (03-1-2012)" xfId="967"/>
    <cellStyle name="_PERSONAL" xfId="968"/>
    <cellStyle name="_PERSONAL_BC CV 6403 BKHĐT" xfId="969"/>
    <cellStyle name="_PERSONAL_Bieu mau cong trinh khoi cong moi 3-4" xfId="970"/>
    <cellStyle name="_PERSONAL_Bieu3ODA" xfId="971"/>
    <cellStyle name="_PERSONAL_Bieu4HTMT" xfId="972"/>
    <cellStyle name="_PERSONAL_Book1" xfId="973"/>
    <cellStyle name="_PERSONAL_Book1 2" xfId="974"/>
    <cellStyle name="_PERSONAL_HTQ.8 GD1" xfId="975"/>
    <cellStyle name="_PERSONAL_HTQ.8 GD1_05-12  KH trung han 2016-2020 - Liem Thinh edited" xfId="976"/>
    <cellStyle name="_PERSONAL_HTQ.8 GD1_Copy of 05-12  KH trung han 2016-2020 - Liem Thinh edited (1)" xfId="977"/>
    <cellStyle name="_PERSONAL_HTQ.8 GD1_KH TPCP 2016-2020 (tong hop)" xfId="978"/>
    <cellStyle name="_PERSONAL_Luy ke von ung nam 2011 -Thoa gui ngay 12-8-2012" xfId="979"/>
    <cellStyle name="_PERSONAL_Tong hop KHCB 2001" xfId="980"/>
    <cellStyle name="_Phan bo KH 2009 TPCP" xfId="981"/>
    <cellStyle name="_phong bo mon22" xfId="982"/>
    <cellStyle name="_phong bo mon22_!1 1 bao cao giao KH ve HTCMT vung TNB   12-12-2011" xfId="983"/>
    <cellStyle name="_phong bo mon22_KH TPCP vung TNB (03-1-2012)" xfId="984"/>
    <cellStyle name="_Phu luc 2 (Bieu 2) TH KH 2010" xfId="985"/>
    <cellStyle name="_phu luc tong ket tinh hinh TH giai doan 03-10 (ngay 30)" xfId="986"/>
    <cellStyle name="_Phuluckinhphi_DC_lan 4_YL" xfId="987"/>
    <cellStyle name="_Q TOAN  SCTX QL.62 QUI I ( oanh)" xfId="988"/>
    <cellStyle name="_Q TOAN  SCTX QL.62 QUI II ( oanh)" xfId="989"/>
    <cellStyle name="_QT SCTXQL62_QT1 (Cty QL)" xfId="990"/>
    <cellStyle name="_Qt-HT3PQ1(CauKho)" xfId="991"/>
    <cellStyle name="_Sheet1" xfId="992"/>
    <cellStyle name="_Sheet2" xfId="993"/>
    <cellStyle name="_TG-TH" xfId="994"/>
    <cellStyle name="_TG-TH_1" xfId="995"/>
    <cellStyle name="_TG-TH_1 2" xfId="996"/>
    <cellStyle name="_TG-TH_1_05-12  KH trung han 2016-2020 - Liem Thinh edited" xfId="997"/>
    <cellStyle name="_TG-TH_1_ApGiaVatTu_cayxanh_latgach" xfId="998"/>
    <cellStyle name="_TG-TH_1_BANG TONG HOP TINH HINH THANH QUYET TOAN (MOI I)" xfId="999"/>
    <cellStyle name="_TG-TH_1_BANG TONG HOP TINH HINH THANH QUYET TOAN (MOI I) 2" xfId="1000"/>
    <cellStyle name="_TG-TH_1_BAO CAO KLCT PT2000" xfId="1001"/>
    <cellStyle name="_TG-TH_1_BAO CAO PT2000" xfId="1002"/>
    <cellStyle name="_TG-TH_1_BAO CAO PT2000_Book1" xfId="1003"/>
    <cellStyle name="_TG-TH_1_Bao cao XDCB 2001 - T11 KH dieu chinh 20-11-THAI" xfId="1004"/>
    <cellStyle name="_TG-TH_1_BAO GIA NGAY 24-10-08 (co dam)" xfId="1005"/>
    <cellStyle name="_TG-TH_1_BAO GIA NGAY 24-10-08 (co dam) 2" xfId="1006"/>
    <cellStyle name="_TG-TH_1_BC  NAM 2007" xfId="1007"/>
    <cellStyle name="_TG-TH_1_BC CV 6403 BKHĐT" xfId="1008"/>
    <cellStyle name="_TG-TH_1_BC CV 6403 BKHĐT 2" xfId="1009"/>
    <cellStyle name="_TG-TH_1_BC NQ11-CP - chinh sua lai" xfId="1010"/>
    <cellStyle name="_TG-TH_1_BC NQ11-CP-Quynh sau bieu so3" xfId="1011"/>
    <cellStyle name="_TG-TH_1_BC_NQ11-CP_-_Thao_sua_lai" xfId="1012"/>
    <cellStyle name="_TG-TH_1_Bieu mau cong trinh khoi cong moi 3-4" xfId="1013"/>
    <cellStyle name="_TG-TH_1_Bieu mau cong trinh khoi cong moi 3-4 2" xfId="1014"/>
    <cellStyle name="_TG-TH_1_Bieu3ODA" xfId="1015"/>
    <cellStyle name="_TG-TH_1_Bieu3ODA_1" xfId="1016"/>
    <cellStyle name="_TG-TH_1_Bieu4HTMT" xfId="1017"/>
    <cellStyle name="_TG-TH_1_Bieu4HTMT 2" xfId="1018"/>
    <cellStyle name="_TG-TH_1_bo sung von KCH nam 2010 va Du an tre kho khan" xfId="1019"/>
    <cellStyle name="_TG-TH_1_bo sung von KCH nam 2010 va Du an tre kho khan 2" xfId="1020"/>
    <cellStyle name="_TG-TH_1_Book1" xfId="1021"/>
    <cellStyle name="_TG-TH_1_Book1 2" xfId="1022"/>
    <cellStyle name="_TG-TH_1_Book1_1" xfId="1023"/>
    <cellStyle name="_TG-TH_1_Book1_1 2" xfId="1024"/>
    <cellStyle name="_TG-TH_1_Book1_1 3" xfId="1025"/>
    <cellStyle name="_TG-TH_1_Book1_1_BC CV 6403 BKHĐT" xfId="1026"/>
    <cellStyle name="_TG-TH_1_Book1_1_BC CV 6403 BKHĐT 2" xfId="1027"/>
    <cellStyle name="_TG-TH_1_Book1_1_Bieu mau cong trinh khoi cong moi 3-4" xfId="1028"/>
    <cellStyle name="_TG-TH_1_Book1_1_Bieu mau cong trinh khoi cong moi 3-4 2" xfId="1029"/>
    <cellStyle name="_TG-TH_1_Book1_1_Bieu3ODA" xfId="1030"/>
    <cellStyle name="_TG-TH_1_Book1_1_Bieu3ODA 2" xfId="1031"/>
    <cellStyle name="_TG-TH_1_Book1_1_Bieu4HTMT" xfId="1032"/>
    <cellStyle name="_TG-TH_1_Book1_1_Bieu4HTMT 2" xfId="1033"/>
    <cellStyle name="_TG-TH_1_Book1_1_Book1" xfId="1034"/>
    <cellStyle name="_TG-TH_1_Book1_1_Luy ke von ung nam 2011 -Thoa gui ngay 12-8-2012" xfId="1035"/>
    <cellStyle name="_TG-TH_1_Book1_1_Luy ke von ung nam 2011 -Thoa gui ngay 12-8-2012 2" xfId="1036"/>
    <cellStyle name="_TG-TH_1_Book1_2" xfId="1037"/>
    <cellStyle name="_TG-TH_1_Book1_2 2" xfId="1038"/>
    <cellStyle name="_TG-TH_1_Book1_2_BC CV 6403 BKHĐT" xfId="1039"/>
    <cellStyle name="_TG-TH_1_Book1_2_Bieu3ODA" xfId="1040"/>
    <cellStyle name="_TG-TH_1_Book1_2_Luy ke von ung nam 2011 -Thoa gui ngay 12-8-2012" xfId="1041"/>
    <cellStyle name="_TG-TH_1_Book1_3" xfId="1042"/>
    <cellStyle name="_TG-TH_1_Book1_BC CV 6403 BKHĐT" xfId="1043"/>
    <cellStyle name="_TG-TH_1_Book1_BC-QT-WB-dthao" xfId="1044"/>
    <cellStyle name="_TG-TH_1_Book1_Bieu mau cong trinh khoi cong moi 3-4" xfId="1045"/>
    <cellStyle name="_TG-TH_1_Book1_Bieu3ODA" xfId="1046"/>
    <cellStyle name="_TG-TH_1_Book1_Bieu4HTMT" xfId="1047"/>
    <cellStyle name="_TG-TH_1_Book1_bo sung von KCH nam 2010 va Du an tre kho khan" xfId="1048"/>
    <cellStyle name="_TG-TH_1_Book1_Book1" xfId="1049"/>
    <cellStyle name="_TG-TH_1_Book1_danh muc chuan bi dau tu 2011 ngay 07-6-2011" xfId="1050"/>
    <cellStyle name="_TG-TH_1_Book1_Danh muc pbo nguon von XSKT, XDCB nam 2009 chuyen qua nam 2010" xfId="1051"/>
    <cellStyle name="_TG-TH_1_Book1_dieu chinh KH 2011 ngay 26-5-2011111" xfId="1052"/>
    <cellStyle name="_TG-TH_1_Book1_DS KCH PHAN BO VON NSDP NAM 2010" xfId="1053"/>
    <cellStyle name="_TG-TH_1_Book1_giao KH 2011 ngay 10-12-2010" xfId="1054"/>
    <cellStyle name="_TG-TH_1_Book1_Luy ke von ung nam 2011 -Thoa gui ngay 12-8-2012" xfId="1055"/>
    <cellStyle name="_TG-TH_1_CAU Khanh Nam(Thi Cong)" xfId="1056"/>
    <cellStyle name="_TG-TH_1_CAU Khanh Nam(Thi Cong) 2" xfId="1057"/>
    <cellStyle name="_TG-TH_1_CoCauPhi (version 1)" xfId="1058"/>
    <cellStyle name="_TG-TH_1_Copy of 05-12  KH trung han 2016-2020 - Liem Thinh edited (1)" xfId="1059"/>
    <cellStyle name="_TG-TH_1_ChiHuong_ApGia" xfId="1060"/>
    <cellStyle name="_TG-TH_1_ChiHuong_ApGia 2" xfId="1061"/>
    <cellStyle name="_TG-TH_1_danh muc chuan bi dau tu 2011 ngay 07-6-2011" xfId="1062"/>
    <cellStyle name="_TG-TH_1_Danh muc pbo nguon von XSKT, XDCB nam 2009 chuyen qua nam 2010" xfId="1063"/>
    <cellStyle name="_TG-TH_1_Danh muc pbo nguon von XSKT, XDCB nam 2009 chuyen qua nam 2010 2" xfId="1064"/>
    <cellStyle name="_TG-TH_1_DAU NOI PL-CL TAI PHU LAMHC" xfId="1065"/>
    <cellStyle name="_TG-TH_1_dieu chinh KH 2011 ngay 26-5-2011111" xfId="1066"/>
    <cellStyle name="_TG-TH_1_DS KCH PHAN BO VON NSDP NAM 2010" xfId="1067"/>
    <cellStyle name="_TG-TH_1_DS KCH PHAN BO VON NSDP NAM 2010 2" xfId="1068"/>
    <cellStyle name="_TG-TH_1_DTCDT MR.2N110.HOCMON.TDTOAN.CCUNG" xfId="1069"/>
    <cellStyle name="_TG-TH_1_DU TRU VAT TU" xfId="1070"/>
    <cellStyle name="_TG-TH_1_DU TRU VAT TU 2" xfId="1071"/>
    <cellStyle name="_TG-TH_1_GTGT 2003" xfId="1072"/>
    <cellStyle name="_TG-TH_1_giao KH 2011 ngay 10-12-2010" xfId="1073"/>
    <cellStyle name="_TG-TH_1_KE KHAI THUE GTGT 2004" xfId="1074"/>
    <cellStyle name="_TG-TH_1_KE KHAI THUE GTGT 2004 2" xfId="1075"/>
    <cellStyle name="_TG-TH_1_KE KHAI THUE GTGT 2004_BCTC2004" xfId="1076"/>
    <cellStyle name="_TG-TH_1_kien giang 2" xfId="1077"/>
    <cellStyle name="_TG-TH_1_KH TPCP 2016-2020 (tong hop)" xfId="1078"/>
    <cellStyle name="_TG-TH_1_KH TPCP vung TNB (03-1-2012)" xfId="1079"/>
    <cellStyle name="_TG-TH_1_Lora-tungchau" xfId="1080"/>
    <cellStyle name="_TG-TH_1_Luy ke von ung nam 2011 -Thoa gui ngay 12-8-2012" xfId="1081"/>
    <cellStyle name="_TG-TH_1_Luy ke von ung nam 2011 -Thoa gui ngay 12-8-2012 2" xfId="1082"/>
    <cellStyle name="_TG-TH_1_N-X-T-04" xfId="1083"/>
    <cellStyle name="_TG-TH_1_NhanCong" xfId="1084"/>
    <cellStyle name="_TG-TH_1_PGIA-phieu tham tra Kho bac" xfId="1085"/>
    <cellStyle name="_TG-TH_1_PT02-02" xfId="1086"/>
    <cellStyle name="_TG-TH_1_PT02-02_Book1" xfId="1087"/>
    <cellStyle name="_TG-TH_1_PT02-03" xfId="1088"/>
    <cellStyle name="_TG-TH_1_PT02-03_Book1" xfId="1089"/>
    <cellStyle name="_TG-TH_1_phu luc tong ket tinh hinh TH giai doan 03-10 (ngay 30)" xfId="1090"/>
    <cellStyle name="_TG-TH_1_phu luc tong ket tinh hinh TH giai doan 03-10 (ngay 30) 2" xfId="1091"/>
    <cellStyle name="_TG-TH_1_Qt-HT3PQ1(CauKho)" xfId="1092"/>
    <cellStyle name="_TG-TH_1_Sheet1" xfId="1093"/>
    <cellStyle name="_TG-TH_1_TK152-04" xfId="1094"/>
    <cellStyle name="_TG-TH_1_ÿÿÿÿÿ" xfId="1095"/>
    <cellStyle name="_TG-TH_1_ÿÿÿÿÿ 2" xfId="1096"/>
    <cellStyle name="_TG-TH_1_ÿÿÿÿÿ_Bieu mau cong trinh khoi cong moi 3-4" xfId="1097"/>
    <cellStyle name="_TG-TH_1_ÿÿÿÿÿ_Bieu mau cong trinh khoi cong moi 3-4 2" xfId="1098"/>
    <cellStyle name="_TG-TH_1_ÿÿÿÿÿ_Bieu3ODA" xfId="1099"/>
    <cellStyle name="_TG-TH_1_ÿÿÿÿÿ_Bieu3ODA 2" xfId="1100"/>
    <cellStyle name="_TG-TH_1_ÿÿÿÿÿ_Bieu4HTMT" xfId="1101"/>
    <cellStyle name="_TG-TH_1_ÿÿÿÿÿ_Bieu4HTMT 2" xfId="1102"/>
    <cellStyle name="_TG-TH_1_ÿÿÿÿÿ_kien giang 2" xfId="1103"/>
    <cellStyle name="_TG-TH_1_ÿÿÿÿÿ_KH TPCP vung TNB (03-1-2012)" xfId="1104"/>
    <cellStyle name="_TG-TH_2" xfId="1105"/>
    <cellStyle name="_TG-TH_2 2" xfId="1106"/>
    <cellStyle name="_TG-TH_2_05-12  KH trung han 2016-2020 - Liem Thinh edited" xfId="1107"/>
    <cellStyle name="_TG-TH_2_ApGiaVatTu_cayxanh_latgach" xfId="1108"/>
    <cellStyle name="_TG-TH_2_BANG TONG HOP TINH HINH THANH QUYET TOAN (MOI I)" xfId="1109"/>
    <cellStyle name="_TG-TH_2_BANG TONG HOP TINH HINH THANH QUYET TOAN (MOI I) 2" xfId="1110"/>
    <cellStyle name="_TG-TH_2_BAO CAO KLCT PT2000" xfId="1111"/>
    <cellStyle name="_TG-TH_2_BAO CAO PT2000" xfId="1112"/>
    <cellStyle name="_TG-TH_2_BAO CAO PT2000_Book1" xfId="1113"/>
    <cellStyle name="_TG-TH_2_Bao cao XDCB 2001 - T11 KH dieu chinh 20-11-THAI" xfId="1114"/>
    <cellStyle name="_TG-TH_2_BAO GIA NGAY 24-10-08 (co dam)" xfId="1115"/>
    <cellStyle name="_TG-TH_2_BAO GIA NGAY 24-10-08 (co dam) 2" xfId="1116"/>
    <cellStyle name="_TG-TH_2_BC  NAM 2007" xfId="1117"/>
    <cellStyle name="_TG-TH_2_BC CV 6403 BKHĐT" xfId="1118"/>
    <cellStyle name="_TG-TH_2_BC CV 6403 BKHĐT 2" xfId="1119"/>
    <cellStyle name="_TG-TH_2_BC NQ11-CP - chinh sua lai" xfId="1120"/>
    <cellStyle name="_TG-TH_2_BC NQ11-CP-Quynh sau bieu so3" xfId="1121"/>
    <cellStyle name="_TG-TH_2_BC_NQ11-CP_-_Thao_sua_lai" xfId="1122"/>
    <cellStyle name="_TG-TH_2_Bieu mau cong trinh khoi cong moi 3-4" xfId="1123"/>
    <cellStyle name="_TG-TH_2_Bieu mau cong trinh khoi cong moi 3-4 2" xfId="1124"/>
    <cellStyle name="_TG-TH_2_Bieu3ODA" xfId="1125"/>
    <cellStyle name="_TG-TH_2_Bieu3ODA_1" xfId="1126"/>
    <cellStyle name="_TG-TH_2_Bieu4HTMT" xfId="1127"/>
    <cellStyle name="_TG-TH_2_Bieu4HTMT 2" xfId="1128"/>
    <cellStyle name="_TG-TH_2_bo sung von KCH nam 2010 va Du an tre kho khan" xfId="1129"/>
    <cellStyle name="_TG-TH_2_bo sung von KCH nam 2010 va Du an tre kho khan 2" xfId="1130"/>
    <cellStyle name="_TG-TH_2_Book1" xfId="1131"/>
    <cellStyle name="_TG-TH_2_Book1 2" xfId="1132"/>
    <cellStyle name="_TG-TH_2_Book1_1" xfId="1133"/>
    <cellStyle name="_TG-TH_2_Book1_1 2" xfId="1134"/>
    <cellStyle name="_TG-TH_2_Book1_1 3" xfId="1135"/>
    <cellStyle name="_TG-TH_2_Book1_1_BC CV 6403 BKHĐT" xfId="1136"/>
    <cellStyle name="_TG-TH_2_Book1_1_BC CV 6403 BKHĐT 2" xfId="1137"/>
    <cellStyle name="_TG-TH_2_Book1_1_Bieu mau cong trinh khoi cong moi 3-4" xfId="1138"/>
    <cellStyle name="_TG-TH_2_Book1_1_Bieu mau cong trinh khoi cong moi 3-4 2" xfId="1139"/>
    <cellStyle name="_TG-TH_2_Book1_1_Bieu3ODA" xfId="1140"/>
    <cellStyle name="_TG-TH_2_Book1_1_Bieu3ODA 2" xfId="1141"/>
    <cellStyle name="_TG-TH_2_Book1_1_Bieu4HTMT" xfId="1142"/>
    <cellStyle name="_TG-TH_2_Book1_1_Bieu4HTMT 2" xfId="1143"/>
    <cellStyle name="_TG-TH_2_Book1_1_Book1" xfId="1144"/>
    <cellStyle name="_TG-TH_2_Book1_1_Luy ke von ung nam 2011 -Thoa gui ngay 12-8-2012" xfId="1145"/>
    <cellStyle name="_TG-TH_2_Book1_1_Luy ke von ung nam 2011 -Thoa gui ngay 12-8-2012 2" xfId="1146"/>
    <cellStyle name="_TG-TH_2_Book1_2" xfId="1147"/>
    <cellStyle name="_TG-TH_2_Book1_2 2" xfId="1148"/>
    <cellStyle name="_TG-TH_2_Book1_2_BC CV 6403 BKHĐT" xfId="1149"/>
    <cellStyle name="_TG-TH_2_Book1_2_Bieu3ODA" xfId="1150"/>
    <cellStyle name="_TG-TH_2_Book1_2_Luy ke von ung nam 2011 -Thoa gui ngay 12-8-2012" xfId="1151"/>
    <cellStyle name="_TG-TH_2_Book1_3" xfId="1152"/>
    <cellStyle name="_TG-TH_2_Book1_3 2" xfId="1153"/>
    <cellStyle name="_TG-TH_2_Book1_BC CV 6403 BKHĐT" xfId="1154"/>
    <cellStyle name="_TG-TH_2_Book1_Bieu mau cong trinh khoi cong moi 3-4" xfId="1155"/>
    <cellStyle name="_TG-TH_2_Book1_Bieu3ODA" xfId="1156"/>
    <cellStyle name="_TG-TH_2_Book1_Bieu4HTMT" xfId="1157"/>
    <cellStyle name="_TG-TH_2_Book1_bo sung von KCH nam 2010 va Du an tre kho khan" xfId="1158"/>
    <cellStyle name="_TG-TH_2_Book1_Book1" xfId="1159"/>
    <cellStyle name="_TG-TH_2_Book1_danh muc chuan bi dau tu 2011 ngay 07-6-2011" xfId="1160"/>
    <cellStyle name="_TG-TH_2_Book1_Danh muc pbo nguon von XSKT, XDCB nam 2009 chuyen qua nam 2010" xfId="1161"/>
    <cellStyle name="_TG-TH_2_Book1_dieu chinh KH 2011 ngay 26-5-2011111" xfId="1162"/>
    <cellStyle name="_TG-TH_2_Book1_DS KCH PHAN BO VON NSDP NAM 2010" xfId="1163"/>
    <cellStyle name="_TG-TH_2_Book1_giao KH 2011 ngay 10-12-2010" xfId="1164"/>
    <cellStyle name="_TG-TH_2_Book1_Luy ke von ung nam 2011 -Thoa gui ngay 12-8-2012" xfId="1165"/>
    <cellStyle name="_TG-TH_2_CAU Khanh Nam(Thi Cong)" xfId="1166"/>
    <cellStyle name="_TG-TH_2_CAU Khanh Nam(Thi Cong) 2" xfId="1167"/>
    <cellStyle name="_TG-TH_2_CoCauPhi (version 1)" xfId="1168"/>
    <cellStyle name="_TG-TH_2_Copy of 05-12  KH trung han 2016-2020 - Liem Thinh edited (1)" xfId="1169"/>
    <cellStyle name="_TG-TH_2_ChiHuong_ApGia" xfId="1170"/>
    <cellStyle name="_TG-TH_2_ChiHuong_ApGia 2" xfId="1171"/>
    <cellStyle name="_TG-TH_2_danh muc chuan bi dau tu 2011 ngay 07-6-2011" xfId="1172"/>
    <cellStyle name="_TG-TH_2_Danh muc pbo nguon von XSKT, XDCB nam 2009 chuyen qua nam 2010" xfId="1173"/>
    <cellStyle name="_TG-TH_2_Danh muc pbo nguon von XSKT, XDCB nam 2009 chuyen qua nam 2010 2" xfId="1174"/>
    <cellStyle name="_TG-TH_2_DAU NOI PL-CL TAI PHU LAMHC" xfId="1175"/>
    <cellStyle name="_TG-TH_2_dieu chinh KH 2011 ngay 26-5-2011111" xfId="1176"/>
    <cellStyle name="_TG-TH_2_DS KCH PHAN BO VON NSDP NAM 2010" xfId="1177"/>
    <cellStyle name="_TG-TH_2_DS KCH PHAN BO VON NSDP NAM 2010 2" xfId="1178"/>
    <cellStyle name="_TG-TH_2_DTCDT MR.2N110.HOCMON.TDTOAN.CCUNG" xfId="1179"/>
    <cellStyle name="_TG-TH_2_DU TRU VAT TU" xfId="1180"/>
    <cellStyle name="_TG-TH_2_DU TRU VAT TU 2" xfId="1181"/>
    <cellStyle name="_TG-TH_2_GTGT 2003" xfId="1182"/>
    <cellStyle name="_TG-TH_2_giao KH 2011 ngay 10-12-2010" xfId="1183"/>
    <cellStyle name="_TG-TH_2_KE KHAI THUE GTGT 2004" xfId="1184"/>
    <cellStyle name="_TG-TH_2_KE KHAI THUE GTGT 2004 2" xfId="1185"/>
    <cellStyle name="_TG-TH_2_KE KHAI THUE GTGT 2004_BCTC2004" xfId="1186"/>
    <cellStyle name="_TG-TH_2_kien giang 2" xfId="1187"/>
    <cellStyle name="_TG-TH_2_KH TPCP 2016-2020 (tong hop)" xfId="1188"/>
    <cellStyle name="_TG-TH_2_KH TPCP vung TNB (03-1-2012)" xfId="1189"/>
    <cellStyle name="_TG-TH_2_Lora-tungchau" xfId="1190"/>
    <cellStyle name="_TG-TH_2_Luy ke von ung nam 2011 -Thoa gui ngay 12-8-2012" xfId="1191"/>
    <cellStyle name="_TG-TH_2_Luy ke von ung nam 2011 -Thoa gui ngay 12-8-2012 2" xfId="1192"/>
    <cellStyle name="_TG-TH_2_N-X-T-04" xfId="1193"/>
    <cellStyle name="_TG-TH_2_NhanCong" xfId="1194"/>
    <cellStyle name="_TG-TH_2_PGIA-phieu tham tra Kho bac" xfId="1195"/>
    <cellStyle name="_TG-TH_2_PT02-02" xfId="1196"/>
    <cellStyle name="_TG-TH_2_PT02-02_Book1" xfId="1197"/>
    <cellStyle name="_TG-TH_2_PT02-03" xfId="1198"/>
    <cellStyle name="_TG-TH_2_PT02-03_Book1" xfId="1199"/>
    <cellStyle name="_TG-TH_2_phu luc tong ket tinh hinh TH giai doan 03-10 (ngay 30)" xfId="1200"/>
    <cellStyle name="_TG-TH_2_phu luc tong ket tinh hinh TH giai doan 03-10 (ngay 30) 2" xfId="1201"/>
    <cellStyle name="_TG-TH_2_Qt-HT3PQ1(CauKho)" xfId="1202"/>
    <cellStyle name="_TG-TH_2_Sheet1" xfId="1203"/>
    <cellStyle name="_TG-TH_2_TK152-04" xfId="1204"/>
    <cellStyle name="_TG-TH_2_ÿÿÿÿÿ" xfId="1205"/>
    <cellStyle name="_TG-TH_2_ÿÿÿÿÿ 2" xfId="1206"/>
    <cellStyle name="_TG-TH_2_ÿÿÿÿÿ_Bieu mau cong trinh khoi cong moi 3-4" xfId="1207"/>
    <cellStyle name="_TG-TH_2_ÿÿÿÿÿ_Bieu mau cong trinh khoi cong moi 3-4 2" xfId="1208"/>
    <cellStyle name="_TG-TH_2_ÿÿÿÿÿ_Bieu3ODA" xfId="1209"/>
    <cellStyle name="_TG-TH_2_ÿÿÿÿÿ_Bieu3ODA 2" xfId="1210"/>
    <cellStyle name="_TG-TH_2_ÿÿÿÿÿ_Bieu4HTMT" xfId="1211"/>
    <cellStyle name="_TG-TH_2_ÿÿÿÿÿ_Bieu4HTMT 2" xfId="1212"/>
    <cellStyle name="_TG-TH_2_ÿÿÿÿÿ_kien giang 2" xfId="1213"/>
    <cellStyle name="_TG-TH_2_ÿÿÿÿÿ_KH TPCP vung TNB (03-1-2012)" xfId="1214"/>
    <cellStyle name="_TG-TH_3" xfId="1215"/>
    <cellStyle name="_TG-TH_3 2" xfId="1216"/>
    <cellStyle name="_TG-TH_3_05-12  KH trung han 2016-2020 - Liem Thinh edited" xfId="1217"/>
    <cellStyle name="_TG-TH_3_Copy of 05-12  KH trung han 2016-2020 - Liem Thinh edited (1)" xfId="1218"/>
    <cellStyle name="_TG-TH_3_KH TPCP 2016-2020 (tong hop)" xfId="1219"/>
    <cellStyle name="_TG-TH_3_Lora-tungchau" xfId="1220"/>
    <cellStyle name="_TG-TH_3_Lora-tungchau 2" xfId="1221"/>
    <cellStyle name="_TG-TH_3_Lora-tungchau_05-12  KH trung han 2016-2020 - Liem Thinh edited" xfId="1222"/>
    <cellStyle name="_TG-TH_3_Lora-tungchau_Copy of 05-12  KH trung han 2016-2020 - Liem Thinh edited (1)" xfId="1223"/>
    <cellStyle name="_TG-TH_3_Lora-tungchau_KH TPCP 2016-2020 (tong hop)" xfId="1224"/>
    <cellStyle name="_TG-TH_3_Qt-HT3PQ1(CauKho)" xfId="1225"/>
    <cellStyle name="_TG-TH_4" xfId="1226"/>
    <cellStyle name="_TK152-04" xfId="1227"/>
    <cellStyle name="_Tong dutoan PP LAHAI" xfId="1228"/>
    <cellStyle name="_TPCP GT-24-5-Mien Nui" xfId="1229"/>
    <cellStyle name="_TPCP GT-24-5-Mien Nui_!1 1 bao cao giao KH ve HTCMT vung TNB   12-12-2011" xfId="1230"/>
    <cellStyle name="_TPCP GT-24-5-Mien Nui_Bieu4HTMT" xfId="1231"/>
    <cellStyle name="_TPCP GT-24-5-Mien Nui_Bieu4HTMT_!1 1 bao cao giao KH ve HTCMT vung TNB   12-12-2011" xfId="1232"/>
    <cellStyle name="_TPCP GT-24-5-Mien Nui_Bieu4HTMT_KH TPCP vung TNB (03-1-2012)" xfId="1233"/>
    <cellStyle name="_TPCP GT-24-5-Mien Nui_KH TPCP vung TNB (03-1-2012)" xfId="1234"/>
    <cellStyle name="_TH KH 2010" xfId="1235"/>
    <cellStyle name="_ung truoc 2011 NSTW Thanh Hoa + Nge An gui Thu 12-5" xfId="1236"/>
    <cellStyle name="_ung truoc 2011 NSTW Thanh Hoa + Nge An gui Thu 12-5_!1 1 bao cao giao KH ve HTCMT vung TNB   12-12-2011" xfId="1237"/>
    <cellStyle name="_ung truoc 2011 NSTW Thanh Hoa + Nge An gui Thu 12-5_Bieu4HTMT" xfId="1238"/>
    <cellStyle name="_ung truoc 2011 NSTW Thanh Hoa + Nge An gui Thu 12-5_Bieu4HTMT_!1 1 bao cao giao KH ve HTCMT vung TNB   12-12-2011" xfId="1239"/>
    <cellStyle name="_ung truoc 2011 NSTW Thanh Hoa + Nge An gui Thu 12-5_Bieu4HTMT_KH TPCP vung TNB (03-1-2012)" xfId="1240"/>
    <cellStyle name="_ung truoc 2011 NSTW Thanh Hoa + Nge An gui Thu 12-5_KH TPCP vung TNB (03-1-2012)" xfId="1241"/>
    <cellStyle name="_ung truoc cua long an (6-5-2010)" xfId="1242"/>
    <cellStyle name="_Ung von nam 2011 vung TNB - Doan Cong tac (12-5-2010)" xfId="1243"/>
    <cellStyle name="_Ung von nam 2011 vung TNB - Doan Cong tac (12-5-2010)_!1 1 bao cao giao KH ve HTCMT vung TNB   12-12-2011" xfId="1244"/>
    <cellStyle name="_Ung von nam 2011 vung TNB - Doan Cong tac (12-5-2010)_Bieu4HTMT" xfId="1245"/>
    <cellStyle name="_Ung von nam 2011 vung TNB - Doan Cong tac (12-5-2010)_Bieu4HTMT_!1 1 bao cao giao KH ve HTCMT vung TNB   12-12-2011" xfId="1246"/>
    <cellStyle name="_Ung von nam 2011 vung TNB - Doan Cong tac (12-5-2010)_Bieu4HTMT_KH TPCP vung TNB (03-1-2012)" xfId="1247"/>
    <cellStyle name="_Ung von nam 2011 vung TNB - Doan Cong tac (12-5-2010)_Cong trinh co y kien LD_Dang_NN_2011-Tay nguyen-9-10" xfId="1248"/>
    <cellStyle name="_Ung von nam 2011 vung TNB - Doan Cong tac (12-5-2010)_Cong trinh co y kien LD_Dang_NN_2011-Tay nguyen-9-10_!1 1 bao cao giao KH ve HTCMT vung TNB   12-12-2011" xfId="1249"/>
    <cellStyle name="_Ung von nam 2011 vung TNB - Doan Cong tac (12-5-2010)_Cong trinh co y kien LD_Dang_NN_2011-Tay nguyen-9-10_Bieu4HTMT" xfId="1250"/>
    <cellStyle name="_Ung von nam 2011 vung TNB - Doan Cong tac (12-5-2010)_Cong trinh co y kien LD_Dang_NN_2011-Tay nguyen-9-10_Bieu4HTMT_!1 1 bao cao giao KH ve HTCMT vung TNB   12-12-2011" xfId="1251"/>
    <cellStyle name="_Ung von nam 2011 vung TNB - Doan Cong tac (12-5-2010)_Cong trinh co y kien LD_Dang_NN_2011-Tay nguyen-9-10_Bieu4HTMT_KH TPCP vung TNB (03-1-2012)" xfId="1252"/>
    <cellStyle name="_Ung von nam 2011 vung TNB - Doan Cong tac (12-5-2010)_Cong trinh co y kien LD_Dang_NN_2011-Tay nguyen-9-10_KH TPCP vung TNB (03-1-2012)" xfId="1253"/>
    <cellStyle name="_Ung von nam 2011 vung TNB - Doan Cong tac (12-5-2010)_Chuẩn bị đầu tư 2011 (sep Hung)_KH 2012 (T3-2013)" xfId="1254"/>
    <cellStyle name="_Ung von nam 2011 vung TNB - Doan Cong tac (12-5-2010)_KH TPCP vung TNB (03-1-2012)" xfId="1255"/>
    <cellStyle name="_Ung von nam 2011 vung TNB - Doan Cong tac (12-5-2010)_TN - Ho tro khac 2011" xfId="1256"/>
    <cellStyle name="_Ung von nam 2011 vung TNB - Doan Cong tac (12-5-2010)_TN - Ho tro khac 2011_!1 1 bao cao giao KH ve HTCMT vung TNB   12-12-2011" xfId="1257"/>
    <cellStyle name="_Ung von nam 2011 vung TNB - Doan Cong tac (12-5-2010)_TN - Ho tro khac 2011_Bieu4HTMT" xfId="1258"/>
    <cellStyle name="_Ung von nam 2011 vung TNB - Doan Cong tac (12-5-2010)_TN - Ho tro khac 2011_Bieu4HTMT_!1 1 bao cao giao KH ve HTCMT vung TNB   12-12-2011" xfId="1259"/>
    <cellStyle name="_Ung von nam 2011 vung TNB - Doan Cong tac (12-5-2010)_TN - Ho tro khac 2011_Bieu4HTMT_KH TPCP vung TNB (03-1-2012)" xfId="1260"/>
    <cellStyle name="_Ung von nam 2011 vung TNB - Doan Cong tac (12-5-2010)_TN - Ho tro khac 2011_KH TPCP vung TNB (03-1-2012)" xfId="1261"/>
    <cellStyle name="_Von dau tu 2006-2020 (TL chien luoc)" xfId="1262"/>
    <cellStyle name="_Von dau tu 2006-2020 (TL chien luoc)_15_10_2013 BC nhu cau von doi ung ODA (2014-2016) ngay 15102013 Sua" xfId="1263"/>
    <cellStyle name="_Von dau tu 2006-2020 (TL chien luoc)_BC nhu cau von doi ung ODA nganh NN (BKH)" xfId="1264"/>
    <cellStyle name="_Von dau tu 2006-2020 (TL chien luoc)_BC nhu cau von doi ung ODA nganh NN (BKH)_05-12  KH trung han 2016-2020 - Liem Thinh edited" xfId="1265"/>
    <cellStyle name="_Von dau tu 2006-2020 (TL chien luoc)_BC nhu cau von doi ung ODA nganh NN (BKH)_Copy of 05-12  KH trung han 2016-2020 - Liem Thinh edited (1)" xfId="1266"/>
    <cellStyle name="_Von dau tu 2006-2020 (TL chien luoc)_BC Tai co cau (bieu TH)" xfId="1267"/>
    <cellStyle name="_Von dau tu 2006-2020 (TL chien luoc)_BC Tai co cau (bieu TH)_05-12  KH trung han 2016-2020 - Liem Thinh edited" xfId="1268"/>
    <cellStyle name="_Von dau tu 2006-2020 (TL chien luoc)_BC Tai co cau (bieu TH)_Copy of 05-12  KH trung han 2016-2020 - Liem Thinh edited (1)" xfId="1269"/>
    <cellStyle name="_Von dau tu 2006-2020 (TL chien luoc)_DK 2014-2015 final" xfId="1270"/>
    <cellStyle name="_Von dau tu 2006-2020 (TL chien luoc)_DK 2014-2015 final_05-12  KH trung han 2016-2020 - Liem Thinh edited" xfId="1271"/>
    <cellStyle name="_Von dau tu 2006-2020 (TL chien luoc)_DK 2014-2015 final_Copy of 05-12  KH trung han 2016-2020 - Liem Thinh edited (1)" xfId="1272"/>
    <cellStyle name="_Von dau tu 2006-2020 (TL chien luoc)_DK 2014-2015 new" xfId="1273"/>
    <cellStyle name="_Von dau tu 2006-2020 (TL chien luoc)_DK 2014-2015 new_05-12  KH trung han 2016-2020 - Liem Thinh edited" xfId="1274"/>
    <cellStyle name="_Von dau tu 2006-2020 (TL chien luoc)_DK 2014-2015 new_Copy of 05-12  KH trung han 2016-2020 - Liem Thinh edited (1)" xfId="1275"/>
    <cellStyle name="_Von dau tu 2006-2020 (TL chien luoc)_DK KH CBDT 2014 11-11-2013" xfId="1276"/>
    <cellStyle name="_Von dau tu 2006-2020 (TL chien luoc)_DK KH CBDT 2014 11-11-2013(1)" xfId="1277"/>
    <cellStyle name="_Von dau tu 2006-2020 (TL chien luoc)_DK KH CBDT 2014 11-11-2013(1)_05-12  KH trung han 2016-2020 - Liem Thinh edited" xfId="1278"/>
    <cellStyle name="_Von dau tu 2006-2020 (TL chien luoc)_DK KH CBDT 2014 11-11-2013(1)_Copy of 05-12  KH trung han 2016-2020 - Liem Thinh edited (1)" xfId="1279"/>
    <cellStyle name="_Von dau tu 2006-2020 (TL chien luoc)_DK KH CBDT 2014 11-11-2013_05-12  KH trung han 2016-2020 - Liem Thinh edited" xfId="1280"/>
    <cellStyle name="_Von dau tu 2006-2020 (TL chien luoc)_DK KH CBDT 2014 11-11-2013_Copy of 05-12  KH trung han 2016-2020 - Liem Thinh edited (1)" xfId="1281"/>
    <cellStyle name="_Von dau tu 2006-2020 (TL chien luoc)_KH 2011-2015" xfId="1282"/>
    <cellStyle name="_Von dau tu 2006-2020 (TL chien luoc)_tai co cau dau tu (tong hop)1" xfId="1283"/>
    <cellStyle name="_x005f_x0001_" xfId="1284"/>
    <cellStyle name="_x005f_x0001__!1 1 bao cao giao KH ve HTCMT vung TNB   12-12-2011" xfId="1285"/>
    <cellStyle name="_x005f_x0001__kien giang 2" xfId="1286"/>
    <cellStyle name="_x005f_x000d__x005f_x000a_JournalTemplate=C:\COMFO\CTALK\JOURSTD.TPL_x005f_x000d__x005f_x000a_LbStateAddress=3 3 0 251 1 89 2 311_x005f_x000d__x005f_x000a_LbStateJou" xfId="1287"/>
    <cellStyle name="_x005f_x005f_x005f_x0001_" xfId="1288"/>
    <cellStyle name="_x005f_x005f_x005f_x0001__!1 1 bao cao giao KH ve HTCMT vung TNB   12-12-2011" xfId="1289"/>
    <cellStyle name="_x005f_x005f_x005f_x0001__kien giang 2" xfId="1290"/>
    <cellStyle name="_x005f_x005f_x005f_x000d__x005f_x005f_x005f_x000a_JournalTemplate=C:\COMFO\CTALK\JOURSTD.TPL_x005f_x005f_x005f_x000d__x005f_x005f_x005f_x000a_LbStateAddress=3 3 0 251 1 89 2 311_x005f_x005f_x005f_x000d__x005f_x005f_x005f_x000a_LbStateJou" xfId="1291"/>
    <cellStyle name="_XDCB thang 12.2010" xfId="1292"/>
    <cellStyle name="_ÿÿÿÿÿ" xfId="1293"/>
    <cellStyle name="_ÿÿÿÿÿ_Bieu mau cong trinh khoi cong moi 3-4" xfId="1294"/>
    <cellStyle name="_ÿÿÿÿÿ_Bieu mau cong trinh khoi cong moi 3-4_!1 1 bao cao giao KH ve HTCMT vung TNB   12-12-2011" xfId="1295"/>
    <cellStyle name="_ÿÿÿÿÿ_Bieu mau cong trinh khoi cong moi 3-4_KH TPCP vung TNB (03-1-2012)" xfId="1296"/>
    <cellStyle name="_ÿÿÿÿÿ_Bieu3ODA" xfId="1297"/>
    <cellStyle name="_ÿÿÿÿÿ_Bieu3ODA_!1 1 bao cao giao KH ve HTCMT vung TNB   12-12-2011" xfId="1298"/>
    <cellStyle name="_ÿÿÿÿÿ_Bieu3ODA_KH TPCP vung TNB (03-1-2012)" xfId="1299"/>
    <cellStyle name="_ÿÿÿÿÿ_Bieu4HTMT" xfId="1300"/>
    <cellStyle name="_ÿÿÿÿÿ_Bieu4HTMT_!1 1 bao cao giao KH ve HTCMT vung TNB   12-12-2011" xfId="1301"/>
    <cellStyle name="_ÿÿÿÿÿ_Bieu4HTMT_KH TPCP vung TNB (03-1-2012)" xfId="1302"/>
    <cellStyle name="_ÿÿÿÿÿ_kien giang 2" xfId="1303"/>
    <cellStyle name="_ÿÿÿÿÿ_Kh ql62 (2010) 11-09" xfId="1304"/>
    <cellStyle name="_ÿÿÿÿÿ_KH TPCP vung TNB (03-1-2012)" xfId="1305"/>
    <cellStyle name="_ÿÿÿÿÿ_Khung 2012" xfId="1306"/>
    <cellStyle name="~1" xfId="1307"/>
    <cellStyle name="’Ê‰Ý [0.00]_laroux" xfId="1308"/>
    <cellStyle name="’Ê‰Ý_laroux" xfId="1309"/>
    <cellStyle name="¤@¯ë_CHI PHI QUAN LY 1-00" xfId="1310"/>
    <cellStyle name="•W?_Format" xfId="1311"/>
    <cellStyle name="•W€_’·Šú‰p•¶" xfId="1312"/>
    <cellStyle name="•W_’·Šú‰p•¶" xfId="1313"/>
    <cellStyle name="W_MARINE" xfId="1314"/>
    <cellStyle name="0" xfId="1315"/>
    <cellStyle name="0 2" xfId="1316"/>
    <cellStyle name="0,0_x000a__x000a_NA_x000a__x000a_" xfId="1317"/>
    <cellStyle name="0,0_x000d__x000a_NA_x000d__x000a_" xfId="1318"/>
    <cellStyle name="0,0_x000d__x000a_NA_x000d__x000a_ 2" xfId="1319"/>
    <cellStyle name="0,0_x000d__x000a_NA_x000d__x000a__Thanh hoa chinh thuc 28-2" xfId="1320"/>
    <cellStyle name="0,0_x005f_x000d__x005f_x000a_NA_x005f_x000d__x005f_x000a_" xfId="1321"/>
    <cellStyle name="0.0" xfId="1322"/>
    <cellStyle name="0.0 2" xfId="1323"/>
    <cellStyle name="0.00" xfId="1324"/>
    <cellStyle name="0.00 2" xfId="1325"/>
    <cellStyle name="1" xfId="1326"/>
    <cellStyle name="1 2" xfId="1327"/>
    <cellStyle name="1_!1 1 bao cao giao KH ve HTCMT vung TNB   12-12-2011" xfId="1328"/>
    <cellStyle name="1_BAO GIA NGAY 24-10-08 (co dam)" xfId="1329"/>
    <cellStyle name="1_Bieu4HTMT" xfId="1330"/>
    <cellStyle name="1_Book1" xfId="1331"/>
    <cellStyle name="1_Book1_1" xfId="1332"/>
    <cellStyle name="1_Book1_1_!1 1 bao cao giao KH ve HTCMT vung TNB   12-12-2011" xfId="1333"/>
    <cellStyle name="1_Book1_1_Bieu4HTMT" xfId="1334"/>
    <cellStyle name="1_Book1_1_Bieu4HTMT_!1 1 bao cao giao KH ve HTCMT vung TNB   12-12-2011" xfId="1335"/>
    <cellStyle name="1_Book1_1_Bieu4HTMT_KH TPCP vung TNB (03-1-2012)" xfId="1336"/>
    <cellStyle name="1_Book1_1_KH TPCP vung TNB (03-1-2012)" xfId="1337"/>
    <cellStyle name="1_Cau thuy dien Ban La (Cu Anh)" xfId="1338"/>
    <cellStyle name="1_Cau thuy dien Ban La (Cu Anh)_!1 1 bao cao giao KH ve HTCMT vung TNB   12-12-2011" xfId="1339"/>
    <cellStyle name="1_Cau thuy dien Ban La (Cu Anh)_Bieu4HTMT" xfId="1340"/>
    <cellStyle name="1_Cau thuy dien Ban La (Cu Anh)_Bieu4HTMT_!1 1 bao cao giao KH ve HTCMT vung TNB   12-12-2011" xfId="1341"/>
    <cellStyle name="1_Cau thuy dien Ban La (Cu Anh)_Bieu4HTMT_KH TPCP vung TNB (03-1-2012)" xfId="1342"/>
    <cellStyle name="1_Cau thuy dien Ban La (Cu Anh)_KH TPCP vung TNB (03-1-2012)" xfId="1343"/>
    <cellStyle name="1_Cong trinh co y kien LD_Dang_NN_2011-Tay nguyen-9-10" xfId="1344"/>
    <cellStyle name="1_Du toan 558 (Km17+508.12 - Km 22)" xfId="1345"/>
    <cellStyle name="1_Du toan 558 (Km17+508.12 - Km 22)_!1 1 bao cao giao KH ve HTCMT vung TNB   12-12-2011" xfId="1346"/>
    <cellStyle name="1_Du toan 558 (Km17+508.12 - Km 22)_Bieu4HTMT" xfId="1347"/>
    <cellStyle name="1_Du toan 558 (Km17+508.12 - Km 22)_Bieu4HTMT_!1 1 bao cao giao KH ve HTCMT vung TNB   12-12-2011" xfId="1348"/>
    <cellStyle name="1_Du toan 558 (Km17+508.12 - Km 22)_Bieu4HTMT_KH TPCP vung TNB (03-1-2012)" xfId="1349"/>
    <cellStyle name="1_Du toan 558 (Km17+508.12 - Km 22)_KH TPCP vung TNB (03-1-2012)" xfId="1350"/>
    <cellStyle name="1_Gia_VLQL48_duyet " xfId="1351"/>
    <cellStyle name="1_Gia_VLQL48_duyet _!1 1 bao cao giao KH ve HTCMT vung TNB   12-12-2011" xfId="1352"/>
    <cellStyle name="1_Gia_VLQL48_duyet _Bieu4HTMT" xfId="1353"/>
    <cellStyle name="1_Gia_VLQL48_duyet _Bieu4HTMT_!1 1 bao cao giao KH ve HTCMT vung TNB   12-12-2011" xfId="1354"/>
    <cellStyle name="1_Gia_VLQL48_duyet _Bieu4HTMT_KH TPCP vung TNB (03-1-2012)" xfId="1355"/>
    <cellStyle name="1_Gia_VLQL48_duyet _KH TPCP vung TNB (03-1-2012)" xfId="1356"/>
    <cellStyle name="1_KlQdinhduyet" xfId="1357"/>
    <cellStyle name="1_KlQdinhduyet_!1 1 bao cao giao KH ve HTCMT vung TNB   12-12-2011" xfId="1358"/>
    <cellStyle name="1_KlQdinhduyet_Bieu4HTMT" xfId="1359"/>
    <cellStyle name="1_KlQdinhduyet_Bieu4HTMT_!1 1 bao cao giao KH ve HTCMT vung TNB   12-12-2011" xfId="1360"/>
    <cellStyle name="1_KlQdinhduyet_Bieu4HTMT_KH TPCP vung TNB (03-1-2012)" xfId="1361"/>
    <cellStyle name="1_KlQdinhduyet_KH TPCP vung TNB (03-1-2012)" xfId="1362"/>
    <cellStyle name="1_Kh ql62 (2010) 11-09" xfId="1363"/>
    <cellStyle name="1_KH TPCP vung TNB (03-1-2012)" xfId="1364"/>
    <cellStyle name="1_Khung 2012" xfId="1365"/>
    <cellStyle name="1_TN - Ho tro khac 2011" xfId="1366"/>
    <cellStyle name="1_TRUNG PMU 5" xfId="1367"/>
    <cellStyle name="1_ÿÿÿÿÿ" xfId="1368"/>
    <cellStyle name="1_ÿÿÿÿÿ_Bieu tong hop nhu cau ung 2011 da chon loc -Mien nui" xfId="1369"/>
    <cellStyle name="1_ÿÿÿÿÿ_Bieu tong hop nhu cau ung 2011 da chon loc -Mien nui 2" xfId="1370"/>
    <cellStyle name="1_ÿÿÿÿÿ_Kh ql62 (2010) 11-09" xfId="1371"/>
    <cellStyle name="1_ÿÿÿÿÿ_Khung 2012" xfId="1372"/>
    <cellStyle name="15" xfId="1373"/>
    <cellStyle name="18" xfId="1374"/>
    <cellStyle name="¹éºÐÀ²_      " xfId="1375"/>
    <cellStyle name="2" xfId="1376"/>
    <cellStyle name="2_Book1" xfId="1377"/>
    <cellStyle name="2_Book1_1" xfId="1378"/>
    <cellStyle name="2_Book1_1_!1 1 bao cao giao KH ve HTCMT vung TNB   12-12-2011" xfId="1379"/>
    <cellStyle name="2_Book1_1_Bieu4HTMT" xfId="1380"/>
    <cellStyle name="2_Book1_1_Bieu4HTMT_!1 1 bao cao giao KH ve HTCMT vung TNB   12-12-2011" xfId="1381"/>
    <cellStyle name="2_Book1_1_Bieu4HTMT_KH TPCP vung TNB (03-1-2012)" xfId="1382"/>
    <cellStyle name="2_Book1_1_KH TPCP vung TNB (03-1-2012)" xfId="1383"/>
    <cellStyle name="2_Cau thuy dien Ban La (Cu Anh)" xfId="1384"/>
    <cellStyle name="2_Cau thuy dien Ban La (Cu Anh)_!1 1 bao cao giao KH ve HTCMT vung TNB   12-12-2011" xfId="1385"/>
    <cellStyle name="2_Cau thuy dien Ban La (Cu Anh)_Bieu4HTMT" xfId="1386"/>
    <cellStyle name="2_Cau thuy dien Ban La (Cu Anh)_Bieu4HTMT_!1 1 bao cao giao KH ve HTCMT vung TNB   12-12-2011" xfId="1387"/>
    <cellStyle name="2_Cau thuy dien Ban La (Cu Anh)_Bieu4HTMT_KH TPCP vung TNB (03-1-2012)" xfId="1388"/>
    <cellStyle name="2_Cau thuy dien Ban La (Cu Anh)_KH TPCP vung TNB (03-1-2012)" xfId="1389"/>
    <cellStyle name="2_Du toan 558 (Km17+508.12 - Km 22)" xfId="1390"/>
    <cellStyle name="2_Du toan 558 (Km17+508.12 - Km 22)_!1 1 bao cao giao KH ve HTCMT vung TNB   12-12-2011" xfId="1391"/>
    <cellStyle name="2_Du toan 558 (Km17+508.12 - Km 22)_Bieu4HTMT" xfId="1392"/>
    <cellStyle name="2_Du toan 558 (Km17+508.12 - Km 22)_Bieu4HTMT_!1 1 bao cao giao KH ve HTCMT vung TNB   12-12-2011" xfId="1393"/>
    <cellStyle name="2_Du toan 558 (Km17+508.12 - Km 22)_Bieu4HTMT_KH TPCP vung TNB (03-1-2012)" xfId="1394"/>
    <cellStyle name="2_Du toan 558 (Km17+508.12 - Km 22)_KH TPCP vung TNB (03-1-2012)" xfId="1395"/>
    <cellStyle name="2_Gia_VLQL48_duyet " xfId="1396"/>
    <cellStyle name="2_Gia_VLQL48_duyet _!1 1 bao cao giao KH ve HTCMT vung TNB   12-12-2011" xfId="1397"/>
    <cellStyle name="2_Gia_VLQL48_duyet _Bieu4HTMT" xfId="1398"/>
    <cellStyle name="2_Gia_VLQL48_duyet _Bieu4HTMT_!1 1 bao cao giao KH ve HTCMT vung TNB   12-12-2011" xfId="1399"/>
    <cellStyle name="2_Gia_VLQL48_duyet _Bieu4HTMT_KH TPCP vung TNB (03-1-2012)" xfId="1400"/>
    <cellStyle name="2_Gia_VLQL48_duyet _KH TPCP vung TNB (03-1-2012)" xfId="1401"/>
    <cellStyle name="2_KlQdinhduyet" xfId="1402"/>
    <cellStyle name="2_KlQdinhduyet_!1 1 bao cao giao KH ve HTCMT vung TNB   12-12-2011" xfId="1403"/>
    <cellStyle name="2_KlQdinhduyet_Bieu4HTMT" xfId="1404"/>
    <cellStyle name="2_KlQdinhduyet_Bieu4HTMT_!1 1 bao cao giao KH ve HTCMT vung TNB   12-12-2011" xfId="1405"/>
    <cellStyle name="2_KlQdinhduyet_Bieu4HTMT_KH TPCP vung TNB (03-1-2012)" xfId="1406"/>
    <cellStyle name="2_KlQdinhduyet_KH TPCP vung TNB (03-1-2012)" xfId="1407"/>
    <cellStyle name="2_TRUNG PMU 5" xfId="1408"/>
    <cellStyle name="2_ÿÿÿÿÿ" xfId="1409"/>
    <cellStyle name="2_ÿÿÿÿÿ_Bieu tong hop nhu cau ung 2011 da chon loc -Mien nui" xfId="1410"/>
    <cellStyle name="2_ÿÿÿÿÿ_Bieu tong hop nhu cau ung 2011 da chon loc -Mien nui 2" xfId="1411"/>
    <cellStyle name="20% - Accent1 2" xfId="1412"/>
    <cellStyle name="20% - Accent2 2" xfId="1413"/>
    <cellStyle name="20% - Accent3 2" xfId="1414"/>
    <cellStyle name="20% - Accent4 2" xfId="1415"/>
    <cellStyle name="20% - Accent5 2" xfId="1416"/>
    <cellStyle name="20% - Accent6 2" xfId="1417"/>
    <cellStyle name="-2001" xfId="1418"/>
    <cellStyle name="3" xfId="1419"/>
    <cellStyle name="3_Book1" xfId="1420"/>
    <cellStyle name="3_Book1_1" xfId="1421"/>
    <cellStyle name="3_Book1_1_!1 1 bao cao giao KH ve HTCMT vung TNB   12-12-2011" xfId="1422"/>
    <cellStyle name="3_Book1_1_Bieu4HTMT" xfId="1423"/>
    <cellStyle name="3_Book1_1_Bieu4HTMT_!1 1 bao cao giao KH ve HTCMT vung TNB   12-12-2011" xfId="1424"/>
    <cellStyle name="3_Book1_1_Bieu4HTMT_KH TPCP vung TNB (03-1-2012)" xfId="1425"/>
    <cellStyle name="3_Book1_1_KH TPCP vung TNB (03-1-2012)" xfId="1426"/>
    <cellStyle name="3_Cau thuy dien Ban La (Cu Anh)" xfId="1427"/>
    <cellStyle name="3_Cau thuy dien Ban La (Cu Anh)_!1 1 bao cao giao KH ve HTCMT vung TNB   12-12-2011" xfId="1428"/>
    <cellStyle name="3_Cau thuy dien Ban La (Cu Anh)_Bieu4HTMT" xfId="1429"/>
    <cellStyle name="3_Cau thuy dien Ban La (Cu Anh)_Bieu4HTMT_!1 1 bao cao giao KH ve HTCMT vung TNB   12-12-2011" xfId="1430"/>
    <cellStyle name="3_Cau thuy dien Ban La (Cu Anh)_Bieu4HTMT_KH TPCP vung TNB (03-1-2012)" xfId="1431"/>
    <cellStyle name="3_Cau thuy dien Ban La (Cu Anh)_KH TPCP vung TNB (03-1-2012)" xfId="1432"/>
    <cellStyle name="3_Du toan 558 (Km17+508.12 - Km 22)" xfId="1433"/>
    <cellStyle name="3_Du toan 558 (Km17+508.12 - Km 22)_!1 1 bao cao giao KH ve HTCMT vung TNB   12-12-2011" xfId="1434"/>
    <cellStyle name="3_Du toan 558 (Km17+508.12 - Km 22)_Bieu4HTMT" xfId="1435"/>
    <cellStyle name="3_Du toan 558 (Km17+508.12 - Km 22)_Bieu4HTMT_!1 1 bao cao giao KH ve HTCMT vung TNB   12-12-2011" xfId="1436"/>
    <cellStyle name="3_Du toan 558 (Km17+508.12 - Km 22)_Bieu4HTMT_KH TPCP vung TNB (03-1-2012)" xfId="1437"/>
    <cellStyle name="3_Du toan 558 (Km17+508.12 - Km 22)_KH TPCP vung TNB (03-1-2012)" xfId="1438"/>
    <cellStyle name="3_Gia_VLQL48_duyet " xfId="1439"/>
    <cellStyle name="3_Gia_VLQL48_duyet _!1 1 bao cao giao KH ve HTCMT vung TNB   12-12-2011" xfId="1440"/>
    <cellStyle name="3_Gia_VLQL48_duyet _Bieu4HTMT" xfId="1441"/>
    <cellStyle name="3_Gia_VLQL48_duyet _Bieu4HTMT_!1 1 bao cao giao KH ve HTCMT vung TNB   12-12-2011" xfId="1442"/>
    <cellStyle name="3_Gia_VLQL48_duyet _Bieu4HTMT_KH TPCP vung TNB (03-1-2012)" xfId="1443"/>
    <cellStyle name="3_Gia_VLQL48_duyet _KH TPCP vung TNB (03-1-2012)" xfId="1444"/>
    <cellStyle name="3_KlQdinhduyet" xfId="1445"/>
    <cellStyle name="3_KlQdinhduyet_!1 1 bao cao giao KH ve HTCMT vung TNB   12-12-2011" xfId="1446"/>
    <cellStyle name="3_KlQdinhduyet_Bieu4HTMT" xfId="1447"/>
    <cellStyle name="3_KlQdinhduyet_Bieu4HTMT_!1 1 bao cao giao KH ve HTCMT vung TNB   12-12-2011" xfId="1448"/>
    <cellStyle name="3_KlQdinhduyet_Bieu4HTMT_KH TPCP vung TNB (03-1-2012)" xfId="1449"/>
    <cellStyle name="3_KlQdinhduyet_KH TPCP vung TNB (03-1-2012)" xfId="1450"/>
    <cellStyle name="3_ÿÿÿÿÿ" xfId="1451"/>
    <cellStyle name="4" xfId="1452"/>
    <cellStyle name="4_Book1" xfId="1453"/>
    <cellStyle name="4_Book1_1" xfId="1454"/>
    <cellStyle name="4_Book1_1_!1 1 bao cao giao KH ve HTCMT vung TNB   12-12-2011" xfId="1455"/>
    <cellStyle name="4_Book1_1_Bieu4HTMT" xfId="1456"/>
    <cellStyle name="4_Book1_1_Bieu4HTMT_!1 1 bao cao giao KH ve HTCMT vung TNB   12-12-2011" xfId="1457"/>
    <cellStyle name="4_Book1_1_Bieu4HTMT_KH TPCP vung TNB (03-1-2012)" xfId="1458"/>
    <cellStyle name="4_Book1_1_KH TPCP vung TNB (03-1-2012)" xfId="1459"/>
    <cellStyle name="4_Cau thuy dien Ban La (Cu Anh)" xfId="1460"/>
    <cellStyle name="4_Cau thuy dien Ban La (Cu Anh)_!1 1 bao cao giao KH ve HTCMT vung TNB   12-12-2011" xfId="1461"/>
    <cellStyle name="4_Cau thuy dien Ban La (Cu Anh)_Bieu4HTMT" xfId="1462"/>
    <cellStyle name="4_Cau thuy dien Ban La (Cu Anh)_Bieu4HTMT_!1 1 bao cao giao KH ve HTCMT vung TNB   12-12-2011" xfId="1463"/>
    <cellStyle name="4_Cau thuy dien Ban La (Cu Anh)_Bieu4HTMT_KH TPCP vung TNB (03-1-2012)" xfId="1464"/>
    <cellStyle name="4_Cau thuy dien Ban La (Cu Anh)_KH TPCP vung TNB (03-1-2012)" xfId="1465"/>
    <cellStyle name="4_Du toan 558 (Km17+508.12 - Km 22)" xfId="1466"/>
    <cellStyle name="4_Du toan 558 (Km17+508.12 - Km 22)_!1 1 bao cao giao KH ve HTCMT vung TNB   12-12-2011" xfId="1467"/>
    <cellStyle name="4_Du toan 558 (Km17+508.12 - Km 22)_Bieu4HTMT" xfId="1468"/>
    <cellStyle name="4_Du toan 558 (Km17+508.12 - Km 22)_Bieu4HTMT_!1 1 bao cao giao KH ve HTCMT vung TNB   12-12-2011" xfId="1469"/>
    <cellStyle name="4_Du toan 558 (Km17+508.12 - Km 22)_Bieu4HTMT_KH TPCP vung TNB (03-1-2012)" xfId="1470"/>
    <cellStyle name="4_Du toan 558 (Km17+508.12 - Km 22)_KH TPCP vung TNB (03-1-2012)" xfId="1471"/>
    <cellStyle name="4_Gia_VLQL48_duyet " xfId="1472"/>
    <cellStyle name="4_Gia_VLQL48_duyet _!1 1 bao cao giao KH ve HTCMT vung TNB   12-12-2011" xfId="1473"/>
    <cellStyle name="4_Gia_VLQL48_duyet _Bieu4HTMT" xfId="1474"/>
    <cellStyle name="4_Gia_VLQL48_duyet _Bieu4HTMT_!1 1 bao cao giao KH ve HTCMT vung TNB   12-12-2011" xfId="1475"/>
    <cellStyle name="4_Gia_VLQL48_duyet _Bieu4HTMT_KH TPCP vung TNB (03-1-2012)" xfId="1476"/>
    <cellStyle name="4_Gia_VLQL48_duyet _KH TPCP vung TNB (03-1-2012)" xfId="1477"/>
    <cellStyle name="4_KlQdinhduyet" xfId="1478"/>
    <cellStyle name="4_KlQdinhduyet_!1 1 bao cao giao KH ve HTCMT vung TNB   12-12-2011" xfId="1479"/>
    <cellStyle name="4_KlQdinhduyet_Bieu4HTMT" xfId="1480"/>
    <cellStyle name="4_KlQdinhduyet_Bieu4HTMT_!1 1 bao cao giao KH ve HTCMT vung TNB   12-12-2011" xfId="1481"/>
    <cellStyle name="4_KlQdinhduyet_Bieu4HTMT_KH TPCP vung TNB (03-1-2012)" xfId="1482"/>
    <cellStyle name="4_KlQdinhduyet_KH TPCP vung TNB (03-1-2012)" xfId="1483"/>
    <cellStyle name="4_ÿÿÿÿÿ" xfId="1484"/>
    <cellStyle name="40% - Accent1 2" xfId="1485"/>
    <cellStyle name="40% - Accent2 2" xfId="1486"/>
    <cellStyle name="40% - Accent3 2" xfId="1487"/>
    <cellStyle name="40% - Accent4 2" xfId="1488"/>
    <cellStyle name="40% - Accent5 2" xfId="1489"/>
    <cellStyle name="40% - Accent6 2" xfId="1490"/>
    <cellStyle name="52" xfId="1491"/>
    <cellStyle name="6" xfId="1492"/>
    <cellStyle name="6_15_10_2013 BC nhu cau von doi ung ODA (2014-2016) ngay 15102013 Sua" xfId="1493"/>
    <cellStyle name="6_BC nhu cau von doi ung ODA nganh NN (BKH)" xfId="1494"/>
    <cellStyle name="6_BC nhu cau von doi ung ODA nganh NN (BKH)_05-12  KH trung han 2016-2020 - Liem Thinh edited" xfId="1495"/>
    <cellStyle name="6_BC nhu cau von doi ung ODA nganh NN (BKH)_Copy of 05-12  KH trung han 2016-2020 - Liem Thinh edited (1)" xfId="1496"/>
    <cellStyle name="6_BC Tai co cau (bieu TH)" xfId="1497"/>
    <cellStyle name="6_BC Tai co cau (bieu TH)_05-12  KH trung han 2016-2020 - Liem Thinh edited" xfId="1498"/>
    <cellStyle name="6_BC Tai co cau (bieu TH)_Copy of 05-12  KH trung han 2016-2020 - Liem Thinh edited (1)" xfId="1499"/>
    <cellStyle name="6_Cong trinh co y kien LD_Dang_NN_2011-Tay nguyen-9-10" xfId="1500"/>
    <cellStyle name="6_Cong trinh co y kien LD_Dang_NN_2011-Tay nguyen-9-10_!1 1 bao cao giao KH ve HTCMT vung TNB   12-12-2011" xfId="1501"/>
    <cellStyle name="6_Cong trinh co y kien LD_Dang_NN_2011-Tay nguyen-9-10_Bieu4HTMT" xfId="1502"/>
    <cellStyle name="6_Cong trinh co y kien LD_Dang_NN_2011-Tay nguyen-9-10_Bieu4HTMT_!1 1 bao cao giao KH ve HTCMT vung TNB   12-12-2011" xfId="1503"/>
    <cellStyle name="6_Cong trinh co y kien LD_Dang_NN_2011-Tay nguyen-9-10_Bieu4HTMT_KH TPCP vung TNB (03-1-2012)" xfId="1504"/>
    <cellStyle name="6_Cong trinh co y kien LD_Dang_NN_2011-Tay nguyen-9-10_KH TPCP vung TNB (03-1-2012)" xfId="1505"/>
    <cellStyle name="6_DK 2014-2015 final" xfId="1506"/>
    <cellStyle name="6_DK 2014-2015 final_05-12  KH trung han 2016-2020 - Liem Thinh edited" xfId="1507"/>
    <cellStyle name="6_DK 2014-2015 final_Copy of 05-12  KH trung han 2016-2020 - Liem Thinh edited (1)" xfId="1508"/>
    <cellStyle name="6_DK 2014-2015 new" xfId="1509"/>
    <cellStyle name="6_DK 2014-2015 new_05-12  KH trung han 2016-2020 - Liem Thinh edited" xfId="1510"/>
    <cellStyle name="6_DK 2014-2015 new_Copy of 05-12  KH trung han 2016-2020 - Liem Thinh edited (1)" xfId="1511"/>
    <cellStyle name="6_DK KH CBDT 2014 11-11-2013" xfId="1512"/>
    <cellStyle name="6_DK KH CBDT 2014 11-11-2013(1)" xfId="1513"/>
    <cellStyle name="6_DK KH CBDT 2014 11-11-2013(1)_05-12  KH trung han 2016-2020 - Liem Thinh edited" xfId="1514"/>
    <cellStyle name="6_DK KH CBDT 2014 11-11-2013(1)_Copy of 05-12  KH trung han 2016-2020 - Liem Thinh edited (1)" xfId="1515"/>
    <cellStyle name="6_DK KH CBDT 2014 11-11-2013_05-12  KH trung han 2016-2020 - Liem Thinh edited" xfId="1516"/>
    <cellStyle name="6_DK KH CBDT 2014 11-11-2013_Copy of 05-12  KH trung han 2016-2020 - Liem Thinh edited (1)" xfId="1517"/>
    <cellStyle name="6_KH 2011-2015" xfId="1518"/>
    <cellStyle name="6_tai co cau dau tu (tong hop)1" xfId="1519"/>
    <cellStyle name="6_TN - Ho tro khac 2011" xfId="1520"/>
    <cellStyle name="6_TN - Ho tro khac 2011_!1 1 bao cao giao KH ve HTCMT vung TNB   12-12-2011" xfId="1521"/>
    <cellStyle name="6_TN - Ho tro khac 2011_Bieu4HTMT" xfId="1522"/>
    <cellStyle name="6_TN - Ho tro khac 2011_Bieu4HTMT_!1 1 bao cao giao KH ve HTCMT vung TNB   12-12-2011" xfId="1523"/>
    <cellStyle name="6_TN - Ho tro khac 2011_Bieu4HTMT_KH TPCP vung TNB (03-1-2012)" xfId="1524"/>
    <cellStyle name="6_TN - Ho tro khac 2011_KH TPCP vung TNB (03-1-2012)" xfId="1525"/>
    <cellStyle name="60% - Accent1 2" xfId="1526"/>
    <cellStyle name="60% - Accent2 2" xfId="1527"/>
    <cellStyle name="60% - Accent3 2" xfId="1528"/>
    <cellStyle name="60% - Accent4 2" xfId="1529"/>
    <cellStyle name="60% - Accent5 2" xfId="1530"/>
    <cellStyle name="60% - Accent6 2" xfId="1531"/>
    <cellStyle name="9" xfId="1532"/>
    <cellStyle name="9_!1 1 bao cao giao KH ve HTCMT vung TNB   12-12-2011" xfId="1533"/>
    <cellStyle name="9_Bieu4HTMT" xfId="1534"/>
    <cellStyle name="9_Bieu4HTMT_!1 1 bao cao giao KH ve HTCMT vung TNB   12-12-2011" xfId="1535"/>
    <cellStyle name="9_Bieu4HTMT_KH TPCP vung TNB (03-1-2012)" xfId="1536"/>
    <cellStyle name="9_KH TPCP vung TNB (03-1-2012)" xfId="1537"/>
    <cellStyle name="Accent1 2" xfId="1538"/>
    <cellStyle name="Accent2 2" xfId="1539"/>
    <cellStyle name="Accent3 2" xfId="1540"/>
    <cellStyle name="Accent4 2" xfId="1541"/>
    <cellStyle name="Accent5 2" xfId="1542"/>
    <cellStyle name="Accent6 2" xfId="1543"/>
    <cellStyle name="ÅëÈ­ [0]_      " xfId="1544"/>
    <cellStyle name="AeE­ [0]_INQUIRY ¿?¾÷AßAø " xfId="1545"/>
    <cellStyle name="ÅëÈ­ [0]_L601CPT" xfId="1546"/>
    <cellStyle name="ÅëÈ­_      " xfId="1547"/>
    <cellStyle name="AeE­_INQUIRY ¿?¾÷AßAø " xfId="1548"/>
    <cellStyle name="ÅëÈ­_L601CPT" xfId="1549"/>
    <cellStyle name="args.style" xfId="1550"/>
    <cellStyle name="args.style 2" xfId="1551"/>
    <cellStyle name="at" xfId="1552"/>
    <cellStyle name="ÄÞ¸¶ [0]_      " xfId="1553"/>
    <cellStyle name="AÞ¸¶ [0]_INQUIRY ¿?¾÷AßAø " xfId="1554"/>
    <cellStyle name="ÄÞ¸¶ [0]_L601CPT" xfId="1555"/>
    <cellStyle name="ÄÞ¸¶_      " xfId="1556"/>
    <cellStyle name="AÞ¸¶_INQUIRY ¿?¾÷AßAø " xfId="1557"/>
    <cellStyle name="ÄÞ¸¶_L601CPT" xfId="1558"/>
    <cellStyle name="AutoFormat Options" xfId="1559"/>
    <cellStyle name="AutoFormat Options 2" xfId="1560"/>
    <cellStyle name="Bad 2" xfId="1561"/>
    <cellStyle name="Bad 2 2" xfId="1562"/>
    <cellStyle name="Bình thường 2" xfId="1563"/>
    <cellStyle name="Body" xfId="1564"/>
    <cellStyle name="C?AØ_¿?¾÷CoE² " xfId="1565"/>
    <cellStyle name="C~1" xfId="1566"/>
    <cellStyle name="Ç¥ÁØ_      " xfId="1567"/>
    <cellStyle name="C￥AØ_¿μ¾÷CoE² " xfId="1568"/>
    <cellStyle name="Ç¥ÁØ_±¸¹Ì´ëÃ¥" xfId="1569"/>
    <cellStyle name="C￥AØ_Sheet1_¿μ¾÷CoE² " xfId="1570"/>
    <cellStyle name="Ç¥ÁØ_ÿÿÿÿÿÿ_4_ÃÑÇÕ°è " xfId="1571"/>
    <cellStyle name="Calc Currency (0)" xfId="1572"/>
    <cellStyle name="Calc Currency (0) 2" xfId="1573"/>
    <cellStyle name="Calc Currency (0) 2 2" xfId="1574"/>
    <cellStyle name="Calc Currency (2)" xfId="1575"/>
    <cellStyle name="Calc Currency (2) 10" xfId="1576"/>
    <cellStyle name="Calc Currency (2) 11" xfId="1577"/>
    <cellStyle name="Calc Currency (2) 12" xfId="1578"/>
    <cellStyle name="Calc Currency (2) 13" xfId="1579"/>
    <cellStyle name="Calc Currency (2) 14" xfId="1580"/>
    <cellStyle name="Calc Currency (2) 15" xfId="1581"/>
    <cellStyle name="Calc Currency (2) 16" xfId="1582"/>
    <cellStyle name="Calc Currency (2) 2" xfId="1583"/>
    <cellStyle name="Calc Currency (2) 3" xfId="1584"/>
    <cellStyle name="Calc Currency (2) 4" xfId="1585"/>
    <cellStyle name="Calc Currency (2) 5" xfId="1586"/>
    <cellStyle name="Calc Currency (2) 6" xfId="1587"/>
    <cellStyle name="Calc Currency (2) 7" xfId="1588"/>
    <cellStyle name="Calc Currency (2) 8" xfId="1589"/>
    <cellStyle name="Calc Currency (2) 9" xfId="1590"/>
    <cellStyle name="Calc Percent (0)" xfId="1591"/>
    <cellStyle name="Calc Percent (0) 10" xfId="1592"/>
    <cellStyle name="Calc Percent (0) 11" xfId="1593"/>
    <cellStyle name="Calc Percent (0) 12" xfId="1594"/>
    <cellStyle name="Calc Percent (0) 13" xfId="1595"/>
    <cellStyle name="Calc Percent (0) 14" xfId="1596"/>
    <cellStyle name="Calc Percent (0) 15" xfId="1597"/>
    <cellStyle name="Calc Percent (0) 16" xfId="1598"/>
    <cellStyle name="Calc Percent (0) 2" xfId="1599"/>
    <cellStyle name="Calc Percent (0) 3" xfId="1600"/>
    <cellStyle name="Calc Percent (0) 4" xfId="1601"/>
    <cellStyle name="Calc Percent (0) 5" xfId="1602"/>
    <cellStyle name="Calc Percent (0) 6" xfId="1603"/>
    <cellStyle name="Calc Percent (0) 7" xfId="1604"/>
    <cellStyle name="Calc Percent (0) 8" xfId="1605"/>
    <cellStyle name="Calc Percent (0) 9" xfId="1606"/>
    <cellStyle name="Calc Percent (1)" xfId="1607"/>
    <cellStyle name="Calc Percent (1) 10" xfId="1608"/>
    <cellStyle name="Calc Percent (1) 11" xfId="1609"/>
    <cellStyle name="Calc Percent (1) 12" xfId="1610"/>
    <cellStyle name="Calc Percent (1) 13" xfId="1611"/>
    <cellStyle name="Calc Percent (1) 14" xfId="1612"/>
    <cellStyle name="Calc Percent (1) 15" xfId="1613"/>
    <cellStyle name="Calc Percent (1) 16" xfId="1614"/>
    <cellStyle name="Calc Percent (1) 2" xfId="1615"/>
    <cellStyle name="Calc Percent (1) 3" xfId="1616"/>
    <cellStyle name="Calc Percent (1) 4" xfId="1617"/>
    <cellStyle name="Calc Percent (1) 5" xfId="1618"/>
    <cellStyle name="Calc Percent (1) 6" xfId="1619"/>
    <cellStyle name="Calc Percent (1) 7" xfId="1620"/>
    <cellStyle name="Calc Percent (1) 8" xfId="1621"/>
    <cellStyle name="Calc Percent (1) 9" xfId="1622"/>
    <cellStyle name="Calc Percent (2)" xfId="1623"/>
    <cellStyle name="Calc Percent (2) 10" xfId="1624"/>
    <cellStyle name="Calc Percent (2) 11" xfId="1625"/>
    <cellStyle name="Calc Percent (2) 12" xfId="1626"/>
    <cellStyle name="Calc Percent (2) 13" xfId="1627"/>
    <cellStyle name="Calc Percent (2) 14" xfId="1628"/>
    <cellStyle name="Calc Percent (2) 15" xfId="1629"/>
    <cellStyle name="Calc Percent (2) 16" xfId="1630"/>
    <cellStyle name="Calc Percent (2) 2" xfId="1631"/>
    <cellStyle name="Calc Percent (2) 3" xfId="1632"/>
    <cellStyle name="Calc Percent (2) 4" xfId="1633"/>
    <cellStyle name="Calc Percent (2) 5" xfId="1634"/>
    <cellStyle name="Calc Percent (2) 6" xfId="1635"/>
    <cellStyle name="Calc Percent (2) 7" xfId="1636"/>
    <cellStyle name="Calc Percent (2) 8" xfId="1637"/>
    <cellStyle name="Calc Percent (2) 9" xfId="1638"/>
    <cellStyle name="Calc Units (0)" xfId="1639"/>
    <cellStyle name="Calc Units (0) 10" xfId="1640"/>
    <cellStyle name="Calc Units (0) 11" xfId="1641"/>
    <cellStyle name="Calc Units (0) 12" xfId="1642"/>
    <cellStyle name="Calc Units (0) 13" xfId="1643"/>
    <cellStyle name="Calc Units (0) 14" xfId="1644"/>
    <cellStyle name="Calc Units (0) 15" xfId="1645"/>
    <cellStyle name="Calc Units (0) 16" xfId="1646"/>
    <cellStyle name="Calc Units (0) 2" xfId="1647"/>
    <cellStyle name="Calc Units (0) 3" xfId="1648"/>
    <cellStyle name="Calc Units (0) 4" xfId="1649"/>
    <cellStyle name="Calc Units (0) 5" xfId="1650"/>
    <cellStyle name="Calc Units (0) 6" xfId="1651"/>
    <cellStyle name="Calc Units (0) 7" xfId="1652"/>
    <cellStyle name="Calc Units (0) 8" xfId="1653"/>
    <cellStyle name="Calc Units (0) 9" xfId="1654"/>
    <cellStyle name="Calc Units (1)" xfId="1655"/>
    <cellStyle name="Calc Units (1) 10" xfId="1656"/>
    <cellStyle name="Calc Units (1) 11" xfId="1657"/>
    <cellStyle name="Calc Units (1) 12" xfId="1658"/>
    <cellStyle name="Calc Units (1) 13" xfId="1659"/>
    <cellStyle name="Calc Units (1) 14" xfId="1660"/>
    <cellStyle name="Calc Units (1) 15" xfId="1661"/>
    <cellStyle name="Calc Units (1) 16" xfId="1662"/>
    <cellStyle name="Calc Units (1) 2" xfId="1663"/>
    <cellStyle name="Calc Units (1) 3" xfId="1664"/>
    <cellStyle name="Calc Units (1) 4" xfId="1665"/>
    <cellStyle name="Calc Units (1) 5" xfId="1666"/>
    <cellStyle name="Calc Units (1) 6" xfId="1667"/>
    <cellStyle name="Calc Units (1) 7" xfId="1668"/>
    <cellStyle name="Calc Units (1) 8" xfId="1669"/>
    <cellStyle name="Calc Units (1) 9" xfId="1670"/>
    <cellStyle name="Calc Units (2)" xfId="1671"/>
    <cellStyle name="Calc Units (2) 10" xfId="1672"/>
    <cellStyle name="Calc Units (2) 11" xfId="1673"/>
    <cellStyle name="Calc Units (2) 12" xfId="1674"/>
    <cellStyle name="Calc Units (2) 13" xfId="1675"/>
    <cellStyle name="Calc Units (2) 14" xfId="1676"/>
    <cellStyle name="Calc Units (2) 15" xfId="1677"/>
    <cellStyle name="Calc Units (2) 16" xfId="1678"/>
    <cellStyle name="Calc Units (2) 2" xfId="1679"/>
    <cellStyle name="Calc Units (2) 3" xfId="1680"/>
    <cellStyle name="Calc Units (2) 4" xfId="1681"/>
    <cellStyle name="Calc Units (2) 5" xfId="1682"/>
    <cellStyle name="Calc Units (2) 6" xfId="1683"/>
    <cellStyle name="Calc Units (2) 7" xfId="1684"/>
    <cellStyle name="Calc Units (2) 8" xfId="1685"/>
    <cellStyle name="Calc Units (2) 9" xfId="1686"/>
    <cellStyle name="Calculation 2" xfId="1687"/>
    <cellStyle name="category" xfId="1688"/>
    <cellStyle name="category 2" xfId="1689"/>
    <cellStyle name="Centered Heading" xfId="1690"/>
    <cellStyle name="Cerrency_Sheet2_XANGDAU" xfId="1691"/>
    <cellStyle name="Column_Title" xfId="1692"/>
    <cellStyle name="Comma" xfId="5123" builtinId="3"/>
    <cellStyle name="Comma  - Style1" xfId="1693"/>
    <cellStyle name="Comma  - Style2" xfId="1694"/>
    <cellStyle name="Comma  - Style3" xfId="1695"/>
    <cellStyle name="Comma  - Style4" xfId="1696"/>
    <cellStyle name="Comma  - Style5" xfId="1697"/>
    <cellStyle name="Comma  - Style6" xfId="1698"/>
    <cellStyle name="Comma  - Style7" xfId="1699"/>
    <cellStyle name="Comma  - Style8" xfId="1700"/>
    <cellStyle name="Comma %" xfId="1701"/>
    <cellStyle name="Comma % 10" xfId="1702"/>
    <cellStyle name="Comma % 11" xfId="1703"/>
    <cellStyle name="Comma % 12" xfId="1704"/>
    <cellStyle name="Comma % 13" xfId="1705"/>
    <cellStyle name="Comma % 14" xfId="1706"/>
    <cellStyle name="Comma % 15" xfId="1707"/>
    <cellStyle name="Comma % 2" xfId="1708"/>
    <cellStyle name="Comma % 3" xfId="1709"/>
    <cellStyle name="Comma % 4" xfId="1710"/>
    <cellStyle name="Comma % 5" xfId="1711"/>
    <cellStyle name="Comma % 6" xfId="1712"/>
    <cellStyle name="Comma % 7" xfId="1713"/>
    <cellStyle name="Comma % 8" xfId="1714"/>
    <cellStyle name="Comma % 9" xfId="1715"/>
    <cellStyle name="Comma [0] 10" xfId="1716"/>
    <cellStyle name="Comma [0] 11" xfId="1717"/>
    <cellStyle name="Comma [0] 2" xfId="1718"/>
    <cellStyle name="Comma [0] 2 10" xfId="1719"/>
    <cellStyle name="Comma [0] 2 10 2" xfId="1720"/>
    <cellStyle name="Comma [0] 2 10 2 2" xfId="1721"/>
    <cellStyle name="Comma [0] 2 10 3" xfId="1722"/>
    <cellStyle name="Comma [0] 2 11" xfId="1723"/>
    <cellStyle name="Comma [0] 2 11 2" xfId="1724"/>
    <cellStyle name="Comma [0] 2 11 2 2" xfId="1725"/>
    <cellStyle name="Comma [0] 2 11 3" xfId="1726"/>
    <cellStyle name="Comma [0] 2 12" xfId="1727"/>
    <cellStyle name="Comma [0] 2 12 2" xfId="1728"/>
    <cellStyle name="Comma [0] 2 12 2 2" xfId="1729"/>
    <cellStyle name="Comma [0] 2 12 3" xfId="1730"/>
    <cellStyle name="Comma [0] 2 13" xfId="1731"/>
    <cellStyle name="Comma [0] 2 13 2" xfId="1732"/>
    <cellStyle name="Comma [0] 2 13 2 2" xfId="1733"/>
    <cellStyle name="Comma [0] 2 13 3" xfId="1734"/>
    <cellStyle name="Comma [0] 2 14" xfId="1735"/>
    <cellStyle name="Comma [0] 2 14 2" xfId="1736"/>
    <cellStyle name="Comma [0] 2 14 2 2" xfId="1737"/>
    <cellStyle name="Comma [0] 2 14 3" xfId="1738"/>
    <cellStyle name="Comma [0] 2 15" xfId="1739"/>
    <cellStyle name="Comma [0] 2 15 2" xfId="1740"/>
    <cellStyle name="Comma [0] 2 15 2 2" xfId="1741"/>
    <cellStyle name="Comma [0] 2 15 3" xfId="1742"/>
    <cellStyle name="Comma [0] 2 16" xfId="1743"/>
    <cellStyle name="Comma [0] 2 16 2" xfId="1744"/>
    <cellStyle name="Comma [0] 2 16 2 2" xfId="1745"/>
    <cellStyle name="Comma [0] 2 16 3" xfId="1746"/>
    <cellStyle name="Comma [0] 2 17" xfId="1747"/>
    <cellStyle name="Comma [0] 2 17 2" xfId="1748"/>
    <cellStyle name="Comma [0] 2 17 2 2" xfId="1749"/>
    <cellStyle name="Comma [0] 2 17 3" xfId="1750"/>
    <cellStyle name="Comma [0] 2 18" xfId="1751"/>
    <cellStyle name="Comma [0] 2 18 2" xfId="1752"/>
    <cellStyle name="Comma [0] 2 18 2 2" xfId="1753"/>
    <cellStyle name="Comma [0] 2 18 3" xfId="1754"/>
    <cellStyle name="Comma [0] 2 19" xfId="1755"/>
    <cellStyle name="Comma [0] 2 19 2" xfId="1756"/>
    <cellStyle name="Comma [0] 2 19 2 2" xfId="1757"/>
    <cellStyle name="Comma [0] 2 19 3" xfId="1758"/>
    <cellStyle name="Comma [0] 2 2" xfId="1759"/>
    <cellStyle name="Comma [0] 2 2 2" xfId="1760"/>
    <cellStyle name="Comma [0] 2 2 2 2" xfId="1761"/>
    <cellStyle name="Comma [0] 2 2 2 3" xfId="1762"/>
    <cellStyle name="Comma [0] 2 2 3" xfId="1763"/>
    <cellStyle name="Comma [0] 2 20" xfId="1764"/>
    <cellStyle name="Comma [0] 2 20 2" xfId="1765"/>
    <cellStyle name="Comma [0] 2 20 2 2" xfId="1766"/>
    <cellStyle name="Comma [0] 2 20 3" xfId="1767"/>
    <cellStyle name="Comma [0] 2 21" xfId="1768"/>
    <cellStyle name="Comma [0] 2 21 2" xfId="1769"/>
    <cellStyle name="Comma [0] 2 21 2 2" xfId="1770"/>
    <cellStyle name="Comma [0] 2 21 3" xfId="1771"/>
    <cellStyle name="Comma [0] 2 22" xfId="1772"/>
    <cellStyle name="Comma [0] 2 22 2" xfId="1773"/>
    <cellStyle name="Comma [0] 2 22 2 2" xfId="1774"/>
    <cellStyle name="Comma [0] 2 22 3" xfId="1775"/>
    <cellStyle name="Comma [0] 2 23" xfId="1776"/>
    <cellStyle name="Comma [0] 2 23 2" xfId="1777"/>
    <cellStyle name="Comma [0] 2 23 2 2" xfId="1778"/>
    <cellStyle name="Comma [0] 2 23 3" xfId="1779"/>
    <cellStyle name="Comma [0] 2 24" xfId="1780"/>
    <cellStyle name="Comma [0] 2 25" xfId="1781"/>
    <cellStyle name="Comma [0] 2 26" xfId="1782"/>
    <cellStyle name="Comma [0] 2 3" xfId="1783"/>
    <cellStyle name="Comma [0] 2 3 2" xfId="1784"/>
    <cellStyle name="Comma [0] 2 3 2 2" xfId="1785"/>
    <cellStyle name="Comma [0] 2 3 3" xfId="1786"/>
    <cellStyle name="Comma [0] 2 4" xfId="1787"/>
    <cellStyle name="Comma [0] 2 4 2" xfId="1788"/>
    <cellStyle name="Comma [0] 2 4 2 2" xfId="1789"/>
    <cellStyle name="Comma [0] 2 4 3" xfId="1790"/>
    <cellStyle name="Comma [0] 2 5" xfId="1791"/>
    <cellStyle name="Comma [0] 2 5 2" xfId="1792"/>
    <cellStyle name="Comma [0] 2 5 2 2" xfId="1793"/>
    <cellStyle name="Comma [0] 2 5 3" xfId="1794"/>
    <cellStyle name="Comma [0] 2 6" xfId="1795"/>
    <cellStyle name="Comma [0] 2 6 2" xfId="1796"/>
    <cellStyle name="Comma [0] 2 6 2 2" xfId="1797"/>
    <cellStyle name="Comma [0] 2 6 3" xfId="1798"/>
    <cellStyle name="Comma [0] 2 7" xfId="1799"/>
    <cellStyle name="Comma [0] 2 7 2" xfId="1800"/>
    <cellStyle name="Comma [0] 2 7 2 2" xfId="1801"/>
    <cellStyle name="Comma [0] 2 7 3" xfId="1802"/>
    <cellStyle name="Comma [0] 2 8" xfId="1803"/>
    <cellStyle name="Comma [0] 2 8 2" xfId="1804"/>
    <cellStyle name="Comma [0] 2 8 2 2" xfId="1805"/>
    <cellStyle name="Comma [0] 2 8 3" xfId="1806"/>
    <cellStyle name="Comma [0] 2 9" xfId="1807"/>
    <cellStyle name="Comma [0] 2 9 2" xfId="1808"/>
    <cellStyle name="Comma [0] 2 9 2 2" xfId="1809"/>
    <cellStyle name="Comma [0] 2 9 3" xfId="1810"/>
    <cellStyle name="Comma [0] 2_05-12  KH trung han 2016-2020 - Liem Thinh edited" xfId="1811"/>
    <cellStyle name="Comma [0] 3" xfId="1812"/>
    <cellStyle name="Comma [0] 3 2" xfId="1813"/>
    <cellStyle name="Comma [0] 3 2 2" xfId="1814"/>
    <cellStyle name="Comma [0] 3 3" xfId="1815"/>
    <cellStyle name="Comma [0] 4" xfId="1816"/>
    <cellStyle name="Comma [0] 4 2" xfId="1817"/>
    <cellStyle name="Comma [0] 5" xfId="1818"/>
    <cellStyle name="Comma [0] 5 2" xfId="1819"/>
    <cellStyle name="Comma [0] 6" xfId="1820"/>
    <cellStyle name="Comma [0] 6 2" xfId="1821"/>
    <cellStyle name="Comma [0] 6 3" xfId="1822"/>
    <cellStyle name="Comma [0] 7" xfId="1823"/>
    <cellStyle name="Comma [0] 8" xfId="1824"/>
    <cellStyle name="Comma [0] 9" xfId="1825"/>
    <cellStyle name="Comma [00]" xfId="1826"/>
    <cellStyle name="Comma [00] 10" xfId="1827"/>
    <cellStyle name="Comma [00] 11" xfId="1828"/>
    <cellStyle name="Comma [00] 12" xfId="1829"/>
    <cellStyle name="Comma [00] 13" xfId="1830"/>
    <cellStyle name="Comma [00] 14" xfId="1831"/>
    <cellStyle name="Comma [00] 15" xfId="1832"/>
    <cellStyle name="Comma [00] 16" xfId="1833"/>
    <cellStyle name="Comma [00] 2" xfId="1834"/>
    <cellStyle name="Comma [00] 3" xfId="1835"/>
    <cellStyle name="Comma [00] 4" xfId="1836"/>
    <cellStyle name="Comma [00] 5" xfId="1837"/>
    <cellStyle name="Comma [00] 6" xfId="1838"/>
    <cellStyle name="Comma [00] 7" xfId="1839"/>
    <cellStyle name="Comma [00] 8" xfId="1840"/>
    <cellStyle name="Comma [00] 9" xfId="1841"/>
    <cellStyle name="Comma 0.0" xfId="1842"/>
    <cellStyle name="Comma 0.0%" xfId="1843"/>
    <cellStyle name="Comma 0.00" xfId="1844"/>
    <cellStyle name="Comma 0.00%" xfId="1845"/>
    <cellStyle name="Comma 0.000" xfId="1846"/>
    <cellStyle name="Comma 0.000%" xfId="1847"/>
    <cellStyle name="Comma 10" xfId="1848"/>
    <cellStyle name="Comma 10 10" xfId="1849"/>
    <cellStyle name="Comma 10 10 2" xfId="1850"/>
    <cellStyle name="Comma 10 10 2 2" xfId="1851"/>
    <cellStyle name="Comma 10 10 3" xfId="1852"/>
    <cellStyle name="Comma 10 2" xfId="1853"/>
    <cellStyle name="Comma 10 2 2" xfId="1854"/>
    <cellStyle name="Comma 10 2 2 2" xfId="1855"/>
    <cellStyle name="Comma 10 2 2 3" xfId="1856"/>
    <cellStyle name="Comma 10 2 3" xfId="1857"/>
    <cellStyle name="Comma 10 2 3 2" xfId="1858"/>
    <cellStyle name="Comma 10 2 4" xfId="1859"/>
    <cellStyle name="Comma 10 3" xfId="1860"/>
    <cellStyle name="Comma 10 3 2" xfId="1861"/>
    <cellStyle name="Comma 10 3 2 2" xfId="1862"/>
    <cellStyle name="Comma 10 3 3" xfId="1863"/>
    <cellStyle name="Comma 10 3 3 2" xfId="1864"/>
    <cellStyle name="Comma 10 4" xfId="1865"/>
    <cellStyle name="Comma 11" xfId="1866"/>
    <cellStyle name="Comma 11 2" xfId="1867"/>
    <cellStyle name="Comma 11 2 2" xfId="1868"/>
    <cellStyle name="Comma 11 3" xfId="1869"/>
    <cellStyle name="Comma 11 3 2" xfId="1870"/>
    <cellStyle name="Comma 11 3 3" xfId="1871"/>
    <cellStyle name="Comma 11 4" xfId="1872"/>
    <cellStyle name="Comma 12" xfId="1873"/>
    <cellStyle name="Comma 12 2" xfId="1874"/>
    <cellStyle name="Comma 12 2 2" xfId="1875"/>
    <cellStyle name="Comma 12 3" xfId="1876"/>
    <cellStyle name="Comma 12 4" xfId="1877"/>
    <cellStyle name="Comma 13" xfId="1878"/>
    <cellStyle name="Comma 13 2" xfId="1879"/>
    <cellStyle name="Comma 13 2 2" xfId="1880"/>
    <cellStyle name="Comma 13 2 2 2" xfId="1881"/>
    <cellStyle name="Comma 13 2 2 2 2" xfId="1882"/>
    <cellStyle name="Comma 13 2 2 2 2 2" xfId="1883"/>
    <cellStyle name="Comma 13 2 2 2 2 3" xfId="1884"/>
    <cellStyle name="Comma 13 2 2 2 3" xfId="1885"/>
    <cellStyle name="Comma 13 2 2 2 4" xfId="1886"/>
    <cellStyle name="Comma 13 2 2 3" xfId="1887"/>
    <cellStyle name="Comma 13 2 2 3 2" xfId="1888"/>
    <cellStyle name="Comma 13 2 2 3 2 2" xfId="1889"/>
    <cellStyle name="Comma 13 2 2 3 3" xfId="1890"/>
    <cellStyle name="Comma 13 2 2 4" xfId="1891"/>
    <cellStyle name="Comma 13 2 2 4 2" xfId="1892"/>
    <cellStyle name="Comma 13 2 2 4 3" xfId="1893"/>
    <cellStyle name="Comma 13 2 2 5" xfId="1894"/>
    <cellStyle name="Comma 13 2 2 6" xfId="1895"/>
    <cellStyle name="Comma 13 2 3" xfId="1896"/>
    <cellStyle name="Comma 13 2 3 2" xfId="1897"/>
    <cellStyle name="Comma 13 2 3 2 2" xfId="1898"/>
    <cellStyle name="Comma 13 2 3 2 2 2" xfId="1899"/>
    <cellStyle name="Comma 13 2 3 2 3" xfId="1900"/>
    <cellStyle name="Comma 13 2 3 3" xfId="1901"/>
    <cellStyle name="Comma 13 2 3 3 2" xfId="1902"/>
    <cellStyle name="Comma 13 2 3 4" xfId="1903"/>
    <cellStyle name="Comma 13 2 4" xfId="1904"/>
    <cellStyle name="Comma 13 2 4 2" xfId="1905"/>
    <cellStyle name="Comma 13 2 4 2 2" xfId="1906"/>
    <cellStyle name="Comma 13 2 4 3" xfId="1907"/>
    <cellStyle name="Comma 13 2 5" xfId="1908"/>
    <cellStyle name="Comma 13 2 5 2" xfId="1909"/>
    <cellStyle name="Comma 13 2 5 3" xfId="1910"/>
    <cellStyle name="Comma 13 2 6" xfId="1911"/>
    <cellStyle name="Comma 13 3" xfId="1912"/>
    <cellStyle name="Comma 13 3 2" xfId="1913"/>
    <cellStyle name="Comma 13 3 3" xfId="1914"/>
    <cellStyle name="Comma 13 4" xfId="1915"/>
    <cellStyle name="Comma 13 5" xfId="1916"/>
    <cellStyle name="Comma 14" xfId="1917"/>
    <cellStyle name="Comma 14 2" xfId="1918"/>
    <cellStyle name="Comma 14 2 2" xfId="1919"/>
    <cellStyle name="Comma 14 2 3" xfId="1920"/>
    <cellStyle name="Comma 14 3" xfId="1921"/>
    <cellStyle name="Comma 14 4" xfId="1922"/>
    <cellStyle name="Comma 15" xfId="1923"/>
    <cellStyle name="Comma 15 2" xfId="1924"/>
    <cellStyle name="Comma 15 2 2" xfId="1925"/>
    <cellStyle name="Comma 15 2 3" xfId="1926"/>
    <cellStyle name="Comma 15 3" xfId="1927"/>
    <cellStyle name="Comma 15 4" xfId="1928"/>
    <cellStyle name="Comma 16" xfId="1929"/>
    <cellStyle name="Comma 16 2" xfId="1930"/>
    <cellStyle name="Comma 16 2 2" xfId="1931"/>
    <cellStyle name="Comma 16 2 2 2" xfId="1932"/>
    <cellStyle name="Comma 16 2 3" xfId="1933"/>
    <cellStyle name="Comma 16 3" xfId="1934"/>
    <cellStyle name="Comma 16 3 2" xfId="1935"/>
    <cellStyle name="Comma 16 3 2 2" xfId="1936"/>
    <cellStyle name="Comma 16 3 3" xfId="1937"/>
    <cellStyle name="Comma 16 3 3 2" xfId="1938"/>
    <cellStyle name="Comma 16 3 4" xfId="1939"/>
    <cellStyle name="Comma 16 3 5" xfId="1940"/>
    <cellStyle name="Comma 16 3 6" xfId="1941"/>
    <cellStyle name="Comma 16 4" xfId="1942"/>
    <cellStyle name="Comma 17" xfId="1943"/>
    <cellStyle name="Comma 17 2" xfId="1944"/>
    <cellStyle name="Comma 17 2 2" xfId="1945"/>
    <cellStyle name="Comma 17 3" xfId="1946"/>
    <cellStyle name="Comma 17 4" xfId="1947"/>
    <cellStyle name="Comma 18" xfId="1948"/>
    <cellStyle name="Comma 18 2" xfId="1949"/>
    <cellStyle name="Comma 18 2 2" xfId="1950"/>
    <cellStyle name="Comma 18 2 3" xfId="1951"/>
    <cellStyle name="Comma 18 3" xfId="1952"/>
    <cellStyle name="Comma 18 4" xfId="1953"/>
    <cellStyle name="Comma 19" xfId="1954"/>
    <cellStyle name="Comma 19 2" xfId="1955"/>
    <cellStyle name="Comma 19 3" xfId="1956"/>
    <cellStyle name="Comma 2" xfId="1957"/>
    <cellStyle name="Comma 2 10" xfId="1958"/>
    <cellStyle name="Comma 2 10 2" xfId="1959"/>
    <cellStyle name="Comma 2 10 2 2" xfId="1960"/>
    <cellStyle name="Comma 2 10 3" xfId="1961"/>
    <cellStyle name="Comma 2 11" xfId="1962"/>
    <cellStyle name="Comma 2 11 2" xfId="1963"/>
    <cellStyle name="Comma 2 11 2 2" xfId="1964"/>
    <cellStyle name="Comma 2 11 3" xfId="1965"/>
    <cellStyle name="Comma 2 12" xfId="1966"/>
    <cellStyle name="Comma 2 12 2" xfId="1967"/>
    <cellStyle name="Comma 2 12 2 2" xfId="1968"/>
    <cellStyle name="Comma 2 12 3" xfId="1969"/>
    <cellStyle name="Comma 2 13" xfId="1970"/>
    <cellStyle name="Comma 2 13 2" xfId="1971"/>
    <cellStyle name="Comma 2 13 2 2" xfId="1972"/>
    <cellStyle name="Comma 2 13 3" xfId="1973"/>
    <cellStyle name="Comma 2 14" xfId="1974"/>
    <cellStyle name="Comma 2 14 2" xfId="1975"/>
    <cellStyle name="Comma 2 14 2 2" xfId="1976"/>
    <cellStyle name="Comma 2 14 3" xfId="1977"/>
    <cellStyle name="Comma 2 15" xfId="1978"/>
    <cellStyle name="Comma 2 15 2" xfId="1979"/>
    <cellStyle name="Comma 2 15 2 2" xfId="1980"/>
    <cellStyle name="Comma 2 15 3" xfId="1981"/>
    <cellStyle name="Comma 2 16" xfId="1982"/>
    <cellStyle name="Comma 2 16 2" xfId="1983"/>
    <cellStyle name="Comma 2 16 2 2" xfId="1984"/>
    <cellStyle name="Comma 2 16 3" xfId="1985"/>
    <cellStyle name="Comma 2 17" xfId="1986"/>
    <cellStyle name="Comma 2 17 2" xfId="1987"/>
    <cellStyle name="Comma 2 17 2 2" xfId="1988"/>
    <cellStyle name="Comma 2 17 3" xfId="1989"/>
    <cellStyle name="Comma 2 18" xfId="1990"/>
    <cellStyle name="Comma 2 18 2" xfId="1991"/>
    <cellStyle name="Comma 2 18 2 2" xfId="1992"/>
    <cellStyle name="Comma 2 18 3" xfId="1993"/>
    <cellStyle name="Comma 2 19" xfId="1994"/>
    <cellStyle name="Comma 2 19 2" xfId="1995"/>
    <cellStyle name="Comma 2 19 2 2" xfId="1996"/>
    <cellStyle name="Comma 2 19 3" xfId="1997"/>
    <cellStyle name="Comma 2 2" xfId="1998"/>
    <cellStyle name="Comma 2 2 10" xfId="1999"/>
    <cellStyle name="Comma 2 2 11" xfId="2000"/>
    <cellStyle name="Comma 2 2 12" xfId="2001"/>
    <cellStyle name="Comma 2 2 13" xfId="2002"/>
    <cellStyle name="Comma 2 2 14" xfId="2003"/>
    <cellStyle name="Comma 2 2 15" xfId="2004"/>
    <cellStyle name="Comma 2 2 16" xfId="2005"/>
    <cellStyle name="Comma 2 2 17" xfId="2006"/>
    <cellStyle name="Comma 2 2 18" xfId="2007"/>
    <cellStyle name="Comma 2 2 19" xfId="2008"/>
    <cellStyle name="Comma 2 2 2" xfId="2009"/>
    <cellStyle name="Comma 2 2 2 10" xfId="2010"/>
    <cellStyle name="Comma 2 2 2 10 2" xfId="2011"/>
    <cellStyle name="Comma 2 2 2 11" xfId="2012"/>
    <cellStyle name="Comma 2 2 2 11 2" xfId="2013"/>
    <cellStyle name="Comma 2 2 2 12" xfId="2014"/>
    <cellStyle name="Comma 2 2 2 12 2" xfId="2015"/>
    <cellStyle name="Comma 2 2 2 13" xfId="2016"/>
    <cellStyle name="Comma 2 2 2 13 2" xfId="2017"/>
    <cellStyle name="Comma 2 2 2 14" xfId="2018"/>
    <cellStyle name="Comma 2 2 2 14 2" xfId="2019"/>
    <cellStyle name="Comma 2 2 2 15" xfId="2020"/>
    <cellStyle name="Comma 2 2 2 15 2" xfId="2021"/>
    <cellStyle name="Comma 2 2 2 16" xfId="2022"/>
    <cellStyle name="Comma 2 2 2 16 2" xfId="2023"/>
    <cellStyle name="Comma 2 2 2 17" xfId="2024"/>
    <cellStyle name="Comma 2 2 2 17 2" xfId="2025"/>
    <cellStyle name="Comma 2 2 2 18" xfId="2026"/>
    <cellStyle name="Comma 2 2 2 18 2" xfId="2027"/>
    <cellStyle name="Comma 2 2 2 19" xfId="2028"/>
    <cellStyle name="Comma 2 2 2 19 2" xfId="2029"/>
    <cellStyle name="Comma 2 2 2 2" xfId="2030"/>
    <cellStyle name="Comma 2 2 2 2 2" xfId="2031"/>
    <cellStyle name="Comma 2 2 2 2 3" xfId="2032"/>
    <cellStyle name="Comma 2 2 2 20" xfId="2033"/>
    <cellStyle name="Comma 2 2 2 20 2" xfId="2034"/>
    <cellStyle name="Comma 2 2 2 21" xfId="2035"/>
    <cellStyle name="Comma 2 2 2 21 2" xfId="2036"/>
    <cellStyle name="Comma 2 2 2 22" xfId="2037"/>
    <cellStyle name="Comma 2 2 2 22 2" xfId="2038"/>
    <cellStyle name="Comma 2 2 2 23" xfId="2039"/>
    <cellStyle name="Comma 2 2 2 23 2" xfId="2040"/>
    <cellStyle name="Comma 2 2 2 24" xfId="2041"/>
    <cellStyle name="Comma 2 2 2 24 2" xfId="2042"/>
    <cellStyle name="Comma 2 2 2 24 3" xfId="2043"/>
    <cellStyle name="Comma 2 2 2 25" xfId="2044"/>
    <cellStyle name="Comma 2 2 2 3" xfId="2045"/>
    <cellStyle name="Comma 2 2 2 3 2" xfId="2046"/>
    <cellStyle name="Comma 2 2 2 4" xfId="2047"/>
    <cellStyle name="Comma 2 2 2 4 2" xfId="2048"/>
    <cellStyle name="Comma 2 2 2 5" xfId="2049"/>
    <cellStyle name="Comma 2 2 2 5 2" xfId="2050"/>
    <cellStyle name="Comma 2 2 2 6" xfId="2051"/>
    <cellStyle name="Comma 2 2 2 6 2" xfId="2052"/>
    <cellStyle name="Comma 2 2 2 7" xfId="2053"/>
    <cellStyle name="Comma 2 2 2 7 2" xfId="2054"/>
    <cellStyle name="Comma 2 2 2 8" xfId="2055"/>
    <cellStyle name="Comma 2 2 2 8 2" xfId="2056"/>
    <cellStyle name="Comma 2 2 2 9" xfId="2057"/>
    <cellStyle name="Comma 2 2 2 9 2" xfId="2058"/>
    <cellStyle name="Comma 2 2 20" xfId="2059"/>
    <cellStyle name="Comma 2 2 21" xfId="2060"/>
    <cellStyle name="Comma 2 2 22" xfId="2061"/>
    <cellStyle name="Comma 2 2 23" xfId="2062"/>
    <cellStyle name="Comma 2 2 24" xfId="2063"/>
    <cellStyle name="Comma 2 2 24 2" xfId="2064"/>
    <cellStyle name="Comma 2 2 24 3" xfId="2065"/>
    <cellStyle name="Comma 2 2 25" xfId="2066"/>
    <cellStyle name="Comma 2 2 25 2" xfId="2067"/>
    <cellStyle name="Comma 2 2 26" xfId="2068"/>
    <cellStyle name="Comma 2 2 26 2" xfId="2069"/>
    <cellStyle name="Comma 2 2 3" xfId="2070"/>
    <cellStyle name="Comma 2 2 3 2" xfId="2071"/>
    <cellStyle name="Comma 2 2 4" xfId="2072"/>
    <cellStyle name="Comma 2 2 5" xfId="2073"/>
    <cellStyle name="Comma 2 2 6" xfId="2074"/>
    <cellStyle name="Comma 2 2 7" xfId="2075"/>
    <cellStyle name="Comma 2 2 8" xfId="2076"/>
    <cellStyle name="Comma 2 2 9" xfId="2077"/>
    <cellStyle name="Comma 2 2_05-12  KH trung han 2016-2020 - Liem Thinh edited" xfId="2078"/>
    <cellStyle name="Comma 2 20" xfId="2079"/>
    <cellStyle name="Comma 2 20 2" xfId="2080"/>
    <cellStyle name="Comma 2 20 2 2" xfId="2081"/>
    <cellStyle name="Comma 2 20 3" xfId="2082"/>
    <cellStyle name="Comma 2 21" xfId="2083"/>
    <cellStyle name="Comma 2 21 2" xfId="2084"/>
    <cellStyle name="Comma 2 21 2 2" xfId="2085"/>
    <cellStyle name="Comma 2 21 3" xfId="2086"/>
    <cellStyle name="Comma 2 22" xfId="2087"/>
    <cellStyle name="Comma 2 22 2" xfId="2088"/>
    <cellStyle name="Comma 2 22 2 2" xfId="2089"/>
    <cellStyle name="Comma 2 22 3" xfId="2090"/>
    <cellStyle name="Comma 2 23" xfId="2091"/>
    <cellStyle name="Comma 2 23 2" xfId="2092"/>
    <cellStyle name="Comma 2 23 2 2" xfId="2093"/>
    <cellStyle name="Comma 2 23 3" xfId="2094"/>
    <cellStyle name="Comma 2 24" xfId="2095"/>
    <cellStyle name="Comma 2 24 2" xfId="2096"/>
    <cellStyle name="Comma 2 24 2 2" xfId="2097"/>
    <cellStyle name="Comma 2 24 3" xfId="2098"/>
    <cellStyle name="Comma 2 25" xfId="2099"/>
    <cellStyle name="Comma 2 25 2" xfId="2100"/>
    <cellStyle name="Comma 2 25 2 2" xfId="2101"/>
    <cellStyle name="Comma 2 25 3" xfId="2102"/>
    <cellStyle name="Comma 2 26" xfId="2103"/>
    <cellStyle name="Comma 2 26 2" xfId="2104"/>
    <cellStyle name="Comma 2 26 3" xfId="2105"/>
    <cellStyle name="Comma 2 27" xfId="2106"/>
    <cellStyle name="Comma 2 27 2" xfId="2107"/>
    <cellStyle name="Comma 2 28" xfId="2108"/>
    <cellStyle name="Comma 2 28 2" xfId="2109"/>
    <cellStyle name="Comma 2 29" xfId="2110"/>
    <cellStyle name="Comma 2 3" xfId="2111"/>
    <cellStyle name="Comma 2 3 2" xfId="2112"/>
    <cellStyle name="Comma 2 3 2 2" xfId="2113"/>
    <cellStyle name="Comma 2 3 2 2 2" xfId="2114"/>
    <cellStyle name="Comma 2 3 2 2 3" xfId="2115"/>
    <cellStyle name="Comma 2 3 2 3" xfId="2116"/>
    <cellStyle name="Comma 2 3 2 4" xfId="2117"/>
    <cellStyle name="Comma 2 3 3" xfId="2118"/>
    <cellStyle name="Comma 2 4" xfId="2119"/>
    <cellStyle name="Comma 2 4 2" xfId="2120"/>
    <cellStyle name="Comma 2 4 2 2" xfId="2121"/>
    <cellStyle name="Comma 2 4 2 3" xfId="2122"/>
    <cellStyle name="Comma 2 4 3" xfId="2123"/>
    <cellStyle name="Comma 2 48" xfId="2124"/>
    <cellStyle name="Comma 2 48 2" xfId="2125"/>
    <cellStyle name="Comma 2 48 2 2" xfId="2126"/>
    <cellStyle name="Comma 2 48 3" xfId="2127"/>
    <cellStyle name="Comma 2 5" xfId="2128"/>
    <cellStyle name="Comma 2 5 2" xfId="2129"/>
    <cellStyle name="Comma 2 5 2 2" xfId="2130"/>
    <cellStyle name="Comma 2 5 2 3" xfId="2131"/>
    <cellStyle name="Comma 2 5 3" xfId="2132"/>
    <cellStyle name="Comma 2 5 4" xfId="2133"/>
    <cellStyle name="Comma 2 6" xfId="2134"/>
    <cellStyle name="Comma 2 6 2" xfId="2135"/>
    <cellStyle name="Comma 2 7" xfId="2136"/>
    <cellStyle name="Comma 2 7 2" xfId="2137"/>
    <cellStyle name="Comma 2 7 2 2" xfId="2138"/>
    <cellStyle name="Comma 2 7 3" xfId="2139"/>
    <cellStyle name="Comma 2 8" xfId="2140"/>
    <cellStyle name="Comma 2 8 2" xfId="2141"/>
    <cellStyle name="Comma 2 8 2 2" xfId="2142"/>
    <cellStyle name="Comma 2 8 3" xfId="2143"/>
    <cellStyle name="Comma 2 9" xfId="2144"/>
    <cellStyle name="Comma 2 9 2" xfId="2145"/>
    <cellStyle name="Comma 2 9 2 2" xfId="2146"/>
    <cellStyle name="Comma 2 9 3" xfId="2147"/>
    <cellStyle name="Comma 2_05-12  KH trung han 2016-2020 - Liem Thinh edited" xfId="2148"/>
    <cellStyle name="Comma 20" xfId="2149"/>
    <cellStyle name="Comma 20 2" xfId="2150"/>
    <cellStyle name="Comma 20 3" xfId="2151"/>
    <cellStyle name="Comma 21" xfId="2152"/>
    <cellStyle name="Comma 21 2" xfId="2153"/>
    <cellStyle name="Comma 21 3" xfId="2154"/>
    <cellStyle name="Comma 22" xfId="2155"/>
    <cellStyle name="Comma 22 2" xfId="2156"/>
    <cellStyle name="Comma 22 3" xfId="2157"/>
    <cellStyle name="Comma 23" xfId="2158"/>
    <cellStyle name="Comma 23 2" xfId="2159"/>
    <cellStyle name="Comma 23 3" xfId="2160"/>
    <cellStyle name="Comma 24" xfId="2161"/>
    <cellStyle name="Comma 24 2" xfId="2162"/>
    <cellStyle name="Comma 24 3" xfId="2163"/>
    <cellStyle name="Comma 25" xfId="2164"/>
    <cellStyle name="Comma 25 2" xfId="2165"/>
    <cellStyle name="Comma 25 3" xfId="2166"/>
    <cellStyle name="Comma 26" xfId="2167"/>
    <cellStyle name="Comma 26 2" xfId="2168"/>
    <cellStyle name="Comma 26 2 2" xfId="2169"/>
    <cellStyle name="Comma 26 2 3" xfId="2170"/>
    <cellStyle name="Comma 26 3" xfId="2171"/>
    <cellStyle name="Comma 27" xfId="2172"/>
    <cellStyle name="Comma 27 2" xfId="2173"/>
    <cellStyle name="Comma 27 2 2" xfId="2174"/>
    <cellStyle name="Comma 27 2 3" xfId="2175"/>
    <cellStyle name="Comma 27 3" xfId="2176"/>
    <cellStyle name="Comma 28" xfId="2177"/>
    <cellStyle name="Comma 28 2" xfId="2178"/>
    <cellStyle name="Comma 28 2 2" xfId="2179"/>
    <cellStyle name="Comma 28 2 3" xfId="2180"/>
    <cellStyle name="Comma 28 3" xfId="2181"/>
    <cellStyle name="Comma 28 3 2" xfId="2182"/>
    <cellStyle name="Comma 28 4" xfId="2183"/>
    <cellStyle name="Comma 28 4 2" xfId="2184"/>
    <cellStyle name="Comma 28 5" xfId="2185"/>
    <cellStyle name="Comma 28 6" xfId="2186"/>
    <cellStyle name="Comma 29" xfId="2187"/>
    <cellStyle name="Comma 29 2" xfId="2188"/>
    <cellStyle name="Comma 29 2 2" xfId="2189"/>
    <cellStyle name="Comma 29 2 3" xfId="2190"/>
    <cellStyle name="Comma 29 3" xfId="2191"/>
    <cellStyle name="Comma 29 4" xfId="2192"/>
    <cellStyle name="Comma 3" xfId="2193"/>
    <cellStyle name="Comma 3 2" xfId="2194"/>
    <cellStyle name="Comma 3 2 10" xfId="2195"/>
    <cellStyle name="Comma 3 2 11" xfId="2196"/>
    <cellStyle name="Comma 3 2 12" xfId="2197"/>
    <cellStyle name="Comma 3 2 13" xfId="2198"/>
    <cellStyle name="Comma 3 2 14" xfId="2199"/>
    <cellStyle name="Comma 3 2 15" xfId="2200"/>
    <cellStyle name="Comma 3 2 16" xfId="2201"/>
    <cellStyle name="Comma 3 2 2" xfId="2202"/>
    <cellStyle name="Comma 3 2 2 2" xfId="2203"/>
    <cellStyle name="Comma 3 2 2 3" xfId="2204"/>
    <cellStyle name="Comma 3 2 3" xfId="2205"/>
    <cellStyle name="Comma 3 2 3 2" xfId="2206"/>
    <cellStyle name="Comma 3 2 3 3" xfId="2207"/>
    <cellStyle name="Comma 3 2 4" xfId="2208"/>
    <cellStyle name="Comma 3 2 4 2" xfId="2209"/>
    <cellStyle name="Comma 3 2 4 3" xfId="2210"/>
    <cellStyle name="Comma 3 2 5" xfId="2211"/>
    <cellStyle name="Comma 3 2 5 2" xfId="2212"/>
    <cellStyle name="Comma 3 2 6" xfId="2213"/>
    <cellStyle name="Comma 3 2 7" xfId="2214"/>
    <cellStyle name="Comma 3 2 8" xfId="2215"/>
    <cellStyle name="Comma 3 2 9" xfId="2216"/>
    <cellStyle name="Comma 3 3" xfId="2217"/>
    <cellStyle name="Comma 3 3 2" xfId="2218"/>
    <cellStyle name="Comma 3 3 2 2" xfId="2219"/>
    <cellStyle name="Comma 3 3 2 3" xfId="2220"/>
    <cellStyle name="Comma 3 3 3" xfId="2221"/>
    <cellStyle name="Comma 3 3 3 2" xfId="2222"/>
    <cellStyle name="Comma 3 3 3 3" xfId="2223"/>
    <cellStyle name="Comma 3 3 4" xfId="2224"/>
    <cellStyle name="Comma 3 3 4 2" xfId="2225"/>
    <cellStyle name="Comma 3 3 5" xfId="2226"/>
    <cellStyle name="Comma 3 4" xfId="2227"/>
    <cellStyle name="Comma 3 4 2" xfId="2228"/>
    <cellStyle name="Comma 3 4 3" xfId="2229"/>
    <cellStyle name="Comma 3 4 4" xfId="2230"/>
    <cellStyle name="Comma 3 5" xfId="2231"/>
    <cellStyle name="Comma 3 5 2" xfId="2232"/>
    <cellStyle name="Comma 3 5 3" xfId="2233"/>
    <cellStyle name="Comma 3 5 4" xfId="2234"/>
    <cellStyle name="Comma 3 6" xfId="2235"/>
    <cellStyle name="Comma 3 6 2" xfId="2236"/>
    <cellStyle name="Comma 3 7" xfId="2237"/>
    <cellStyle name="Comma 3_Biểu 14 - KH2015 dự án ODA" xfId="2238"/>
    <cellStyle name="Comma 30" xfId="2239"/>
    <cellStyle name="Comma 30 2" xfId="2240"/>
    <cellStyle name="Comma 30 2 2" xfId="2241"/>
    <cellStyle name="Comma 30 3" xfId="2242"/>
    <cellStyle name="Comma 31" xfId="2243"/>
    <cellStyle name="Comma 31 2" xfId="2244"/>
    <cellStyle name="Comma 31 2 2" xfId="2245"/>
    <cellStyle name="Comma 31 2 3" xfId="2246"/>
    <cellStyle name="Comma 31 3" xfId="2247"/>
    <cellStyle name="Comma 32" xfId="2248"/>
    <cellStyle name="Comma 32 2" xfId="2249"/>
    <cellStyle name="Comma 32 2 2" xfId="2250"/>
    <cellStyle name="Comma 32 2 3" xfId="2251"/>
    <cellStyle name="Comma 32 3" xfId="2252"/>
    <cellStyle name="Comma 32 4" xfId="2253"/>
    <cellStyle name="Comma 33" xfId="2254"/>
    <cellStyle name="Comma 33 2" xfId="2255"/>
    <cellStyle name="Comma 33 2 2" xfId="2256"/>
    <cellStyle name="Comma 33 3" xfId="2257"/>
    <cellStyle name="Comma 34" xfId="2258"/>
    <cellStyle name="Comma 34 2" xfId="2259"/>
    <cellStyle name="Comma 34 2 2" xfId="2260"/>
    <cellStyle name="Comma 34 3" xfId="2261"/>
    <cellStyle name="Comma 35" xfId="2262"/>
    <cellStyle name="Comma 35 2" xfId="2263"/>
    <cellStyle name="Comma 35 2 2" xfId="2264"/>
    <cellStyle name="Comma 35 3" xfId="2265"/>
    <cellStyle name="Comma 35 3 2" xfId="2266"/>
    <cellStyle name="Comma 35 4" xfId="2267"/>
    <cellStyle name="Comma 35 4 2" xfId="2268"/>
    <cellStyle name="Comma 35 5" xfId="2269"/>
    <cellStyle name="Comma 36" xfId="2270"/>
    <cellStyle name="Comma 36 2" xfId="2271"/>
    <cellStyle name="Comma 36 2 2" xfId="2272"/>
    <cellStyle name="Comma 36 3" xfId="2273"/>
    <cellStyle name="Comma 37" xfId="2274"/>
    <cellStyle name="Comma 37 2" xfId="2275"/>
    <cellStyle name="Comma 37 2 2" xfId="2276"/>
    <cellStyle name="Comma 37 3" xfId="2277"/>
    <cellStyle name="Comma 38" xfId="2278"/>
    <cellStyle name="Comma 38 2" xfId="2279"/>
    <cellStyle name="Comma 38 3" xfId="2280"/>
    <cellStyle name="Comma 38 4" xfId="2281"/>
    <cellStyle name="Comma 39" xfId="2282"/>
    <cellStyle name="Comma 39 2" xfId="2283"/>
    <cellStyle name="Comma 39 2 2" xfId="2284"/>
    <cellStyle name="Comma 39 3" xfId="2285"/>
    <cellStyle name="Comma 4" xfId="2286"/>
    <cellStyle name="Comma 4 10" xfId="2287"/>
    <cellStyle name="Comma 4 11" xfId="2288"/>
    <cellStyle name="Comma 4 12" xfId="2289"/>
    <cellStyle name="Comma 4 13" xfId="2290"/>
    <cellStyle name="Comma 4 14" xfId="2291"/>
    <cellStyle name="Comma 4 15" xfId="2292"/>
    <cellStyle name="Comma 4 16" xfId="2293"/>
    <cellStyle name="Comma 4 17" xfId="2294"/>
    <cellStyle name="Comma 4 18" xfId="2295"/>
    <cellStyle name="Comma 4 19" xfId="2296"/>
    <cellStyle name="Comma 4 2" xfId="2297"/>
    <cellStyle name="Comma 4 2 2" xfId="2298"/>
    <cellStyle name="Comma 4 2 2 2" xfId="2299"/>
    <cellStyle name="Comma 4 2 3" xfId="2300"/>
    <cellStyle name="Comma 4 2 3 2" xfId="2301"/>
    <cellStyle name="Comma 4 20" xfId="2302"/>
    <cellStyle name="Comma 4 3" xfId="2303"/>
    <cellStyle name="Comma 4 3 2" xfId="2304"/>
    <cellStyle name="Comma 4 3 2 2" xfId="2305"/>
    <cellStyle name="Comma 4 3 3" xfId="2306"/>
    <cellStyle name="Comma 4 4" xfId="2307"/>
    <cellStyle name="Comma 4 4 2" xfId="2308"/>
    <cellStyle name="Comma 4 4 2 2" xfId="2309"/>
    <cellStyle name="Comma 4 4 3" xfId="2310"/>
    <cellStyle name="Comma 4 4 4" xfId="2311"/>
    <cellStyle name="Comma 4 5" xfId="2312"/>
    <cellStyle name="Comma 4 5 2" xfId="2313"/>
    <cellStyle name="Comma 4 5 2 2" xfId="2314"/>
    <cellStyle name="Comma 4 5 3" xfId="2315"/>
    <cellStyle name="Comma 4 5 4" xfId="2316"/>
    <cellStyle name="Comma 4 6" xfId="2317"/>
    <cellStyle name="Comma 4 6 2" xfId="2318"/>
    <cellStyle name="Comma 4 6 2 2" xfId="2319"/>
    <cellStyle name="Comma 4 6 3" xfId="2320"/>
    <cellStyle name="Comma 4 6 4" xfId="2321"/>
    <cellStyle name="Comma 4 7" xfId="2322"/>
    <cellStyle name="Comma 4 7 2" xfId="2323"/>
    <cellStyle name="Comma 4 7 3" xfId="2324"/>
    <cellStyle name="Comma 4 8" xfId="2325"/>
    <cellStyle name="Comma 4 9" xfId="2326"/>
    <cellStyle name="Comma 4_THEO DOI THUC HIEN (GỐC 1)" xfId="2327"/>
    <cellStyle name="Comma 40" xfId="2328"/>
    <cellStyle name="Comma 40 2" xfId="2329"/>
    <cellStyle name="Comma 40 3" xfId="2330"/>
    <cellStyle name="Comma 41" xfId="2331"/>
    <cellStyle name="Comma 41 2" xfId="2332"/>
    <cellStyle name="Comma 42" xfId="2333"/>
    <cellStyle name="Comma 42 2" xfId="2334"/>
    <cellStyle name="Comma 43" xfId="2335"/>
    <cellStyle name="Comma 43 2" xfId="2336"/>
    <cellStyle name="Comma 44" xfId="2337"/>
    <cellStyle name="Comma 44 2" xfId="2338"/>
    <cellStyle name="Comma 44 3" xfId="2339"/>
    <cellStyle name="Comma 45" xfId="2340"/>
    <cellStyle name="Comma 45 2" xfId="2341"/>
    <cellStyle name="Comma 46" xfId="2342"/>
    <cellStyle name="Comma 46 2" xfId="2343"/>
    <cellStyle name="Comma 47" xfId="2344"/>
    <cellStyle name="Comma 47 2" xfId="2345"/>
    <cellStyle name="Comma 47 3" xfId="2346"/>
    <cellStyle name="Comma 48" xfId="2347"/>
    <cellStyle name="Comma 48 2" xfId="2348"/>
    <cellStyle name="Comma 48 3" xfId="2349"/>
    <cellStyle name="Comma 49" xfId="2350"/>
    <cellStyle name="Comma 49 2" xfId="2351"/>
    <cellStyle name="Comma 49 3" xfId="2352"/>
    <cellStyle name="Comma 5" xfId="2353"/>
    <cellStyle name="Comma 5 10" xfId="2354"/>
    <cellStyle name="Comma 5 11" xfId="2355"/>
    <cellStyle name="Comma 5 12" xfId="2356"/>
    <cellStyle name="Comma 5 13" xfId="2357"/>
    <cellStyle name="Comma 5 14" xfId="2358"/>
    <cellStyle name="Comma 5 15" xfId="2359"/>
    <cellStyle name="Comma 5 16" xfId="2360"/>
    <cellStyle name="Comma 5 17" xfId="2361"/>
    <cellStyle name="Comma 5 17 2" xfId="2362"/>
    <cellStyle name="Comma 5 18" xfId="2363"/>
    <cellStyle name="Comma 5 19" xfId="2364"/>
    <cellStyle name="Comma 5 2" xfId="2365"/>
    <cellStyle name="Comma 5 2 2" xfId="2366"/>
    <cellStyle name="Comma 5 2 2 2" xfId="2367"/>
    <cellStyle name="Comma 5 2 3" xfId="2368"/>
    <cellStyle name="Comma 5 20" xfId="2369"/>
    <cellStyle name="Comma 5 21" xfId="2370"/>
    <cellStyle name="Comma 5 3" xfId="2371"/>
    <cellStyle name="Comma 5 3 2" xfId="2372"/>
    <cellStyle name="Comma 5 3 2 2" xfId="2373"/>
    <cellStyle name="Comma 5 3 2 3" xfId="2374"/>
    <cellStyle name="Comma 5 3 3" xfId="2375"/>
    <cellStyle name="Comma 5 4" xfId="2376"/>
    <cellStyle name="Comma 5 4 2" xfId="2377"/>
    <cellStyle name="Comma 5 4 2 2" xfId="2378"/>
    <cellStyle name="Comma 5 4 2 3" xfId="2379"/>
    <cellStyle name="Comma 5 4 3" xfId="2380"/>
    <cellStyle name="Comma 5 5" xfId="2381"/>
    <cellStyle name="Comma 5 5 2" xfId="2382"/>
    <cellStyle name="Comma 5 5 3" xfId="2383"/>
    <cellStyle name="Comma 5 6" xfId="2384"/>
    <cellStyle name="Comma 5 6 2" xfId="2385"/>
    <cellStyle name="Comma 5 7" xfId="2386"/>
    <cellStyle name="Comma 5 7 2" xfId="2387"/>
    <cellStyle name="Comma 5 8" xfId="2388"/>
    <cellStyle name="Comma 5 9" xfId="2389"/>
    <cellStyle name="Comma 5_05-12  KH trung han 2016-2020 - Liem Thinh edited" xfId="2390"/>
    <cellStyle name="Comma 50" xfId="2391"/>
    <cellStyle name="Comma 50 2" xfId="2392"/>
    <cellStyle name="Comma 50 3" xfId="2393"/>
    <cellStyle name="Comma 51" xfId="2394"/>
    <cellStyle name="Comma 51 2" xfId="2395"/>
    <cellStyle name="Comma 51 2 2" xfId="2396"/>
    <cellStyle name="Comma 51 3" xfId="2397"/>
    <cellStyle name="Comma 52" xfId="2398"/>
    <cellStyle name="Comma 52 2" xfId="2399"/>
    <cellStyle name="Comma 53" xfId="2400"/>
    <cellStyle name="Comma 53 2" xfId="2401"/>
    <cellStyle name="Comma 53 3" xfId="2402"/>
    <cellStyle name="Comma 54" xfId="2403"/>
    <cellStyle name="Comma 55" xfId="2404"/>
    <cellStyle name="Comma 56" xfId="2405"/>
    <cellStyle name="Comma 57" xfId="2406"/>
    <cellStyle name="Comma 57 2" xfId="2407"/>
    <cellStyle name="Comma 58" xfId="2408"/>
    <cellStyle name="Comma 58 2" xfId="2409"/>
    <cellStyle name="Comma 59" xfId="2410"/>
    <cellStyle name="Comma 6" xfId="2411"/>
    <cellStyle name="Comma 6 2" xfId="2412"/>
    <cellStyle name="Comma 6 2 2" xfId="2413"/>
    <cellStyle name="Comma 6 2 2 2" xfId="2414"/>
    <cellStyle name="Comma 6 2 3" xfId="2415"/>
    <cellStyle name="Comma 6 2 3 2" xfId="2416"/>
    <cellStyle name="Comma 6 3" xfId="2417"/>
    <cellStyle name="Comma 6 3 2" xfId="2418"/>
    <cellStyle name="Comma 6 3 3" xfId="2419"/>
    <cellStyle name="Comma 6 4" xfId="2420"/>
    <cellStyle name="Comma 6 4 2" xfId="2421"/>
    <cellStyle name="Comma 6 4 3" xfId="2422"/>
    <cellStyle name="Comma 6 5" xfId="2423"/>
    <cellStyle name="Comma 60" xfId="2424"/>
    <cellStyle name="Comma 61" xfId="2425"/>
    <cellStyle name="Comma 62" xfId="2426"/>
    <cellStyle name="Comma 63" xfId="2427"/>
    <cellStyle name="Comma 64" xfId="2428"/>
    <cellStyle name="Comma 64 2" xfId="2429"/>
    <cellStyle name="Comma 64 3" xfId="2430"/>
    <cellStyle name="Comma 64 3 2" xfId="2431"/>
    <cellStyle name="Comma 65" xfId="2432"/>
    <cellStyle name="Comma 66" xfId="2433"/>
    <cellStyle name="Comma 67" xfId="2434"/>
    <cellStyle name="Comma 67 2" xfId="2435"/>
    <cellStyle name="Comma 68" xfId="2436"/>
    <cellStyle name="Comma 68 2" xfId="2437"/>
    <cellStyle name="Comma 69" xfId="2438"/>
    <cellStyle name="Comma 69 2" xfId="2439"/>
    <cellStyle name="Comma 7" xfId="2440"/>
    <cellStyle name="Comma 7 2" xfId="2441"/>
    <cellStyle name="Comma 7 2 2" xfId="2442"/>
    <cellStyle name="Comma 7 2 3" xfId="2443"/>
    <cellStyle name="Comma 7 3" xfId="2444"/>
    <cellStyle name="Comma 7 3 2" xfId="2445"/>
    <cellStyle name="Comma 7 3 3" xfId="2446"/>
    <cellStyle name="Comma 7 3 4" xfId="2447"/>
    <cellStyle name="Comma 7 4" xfId="2448"/>
    <cellStyle name="Comma 7_20131129 Nhu cau 2014_TPCP ODA (co hoan ung)" xfId="2449"/>
    <cellStyle name="Comma 70" xfId="2450"/>
    <cellStyle name="Comma 71" xfId="2451"/>
    <cellStyle name="Comma 72" xfId="2452"/>
    <cellStyle name="Comma 73" xfId="2453"/>
    <cellStyle name="Comma 74" xfId="2454"/>
    <cellStyle name="Comma 75" xfId="2455"/>
    <cellStyle name="Comma 76" xfId="2456"/>
    <cellStyle name="Comma 77" xfId="2457"/>
    <cellStyle name="Comma 78" xfId="2458"/>
    <cellStyle name="Comma 79" xfId="2459"/>
    <cellStyle name="Comma 8" xfId="2460"/>
    <cellStyle name="Comma 8 2" xfId="2461"/>
    <cellStyle name="Comma 8 2 2" xfId="2462"/>
    <cellStyle name="Comma 8 2 2 2" xfId="2463"/>
    <cellStyle name="Comma 8 2 2 3" xfId="2464"/>
    <cellStyle name="Comma 8 2 3" xfId="2465"/>
    <cellStyle name="Comma 8 2 3 2" xfId="2466"/>
    <cellStyle name="Comma 8 2 4" xfId="2467"/>
    <cellStyle name="Comma 8 3" xfId="2468"/>
    <cellStyle name="Comma 8 3 2" xfId="2469"/>
    <cellStyle name="Comma 8 3 3" xfId="2470"/>
    <cellStyle name="Comma 8 4" xfId="2471"/>
    <cellStyle name="Comma 8 5" xfId="2472"/>
    <cellStyle name="Comma 80" xfId="2473"/>
    <cellStyle name="Comma 81" xfId="2474"/>
    <cellStyle name="Comma 82" xfId="2475"/>
    <cellStyle name="Comma 83" xfId="2476"/>
    <cellStyle name="Comma 84" xfId="2477"/>
    <cellStyle name="Comma 85" xfId="2478"/>
    <cellStyle name="Comma 86" xfId="2479"/>
    <cellStyle name="Comma 87" xfId="2480"/>
    <cellStyle name="Comma 88" xfId="5127"/>
    <cellStyle name="Comma 9" xfId="2481"/>
    <cellStyle name="Comma 9 2" xfId="2482"/>
    <cellStyle name="Comma 9 2 2" xfId="2483"/>
    <cellStyle name="Comma 9 2 2 2" xfId="2484"/>
    <cellStyle name="Comma 9 2 3" xfId="2485"/>
    <cellStyle name="Comma 9 2 3 2" xfId="2486"/>
    <cellStyle name="Comma 9 3" xfId="2487"/>
    <cellStyle name="Comma 9 3 2" xfId="2488"/>
    <cellStyle name="Comma 9 3 2 2" xfId="2489"/>
    <cellStyle name="Comma 9 4" xfId="2490"/>
    <cellStyle name="Comma 9 4 2" xfId="2491"/>
    <cellStyle name="Comma 9 5" xfId="2492"/>
    <cellStyle name="Comma 9 5 2" xfId="2493"/>
    <cellStyle name="comma zerodec" xfId="2494"/>
    <cellStyle name="Comma0" xfId="2495"/>
    <cellStyle name="Comma0 10" xfId="2496"/>
    <cellStyle name="Comma0 11" xfId="2497"/>
    <cellStyle name="Comma0 12" xfId="2498"/>
    <cellStyle name="Comma0 13" xfId="2499"/>
    <cellStyle name="Comma0 14" xfId="2500"/>
    <cellStyle name="Comma0 15" xfId="2501"/>
    <cellStyle name="Comma0 16" xfId="2502"/>
    <cellStyle name="Comma0 2" xfId="2503"/>
    <cellStyle name="Comma0 2 2" xfId="2504"/>
    <cellStyle name="Comma0 3" xfId="2505"/>
    <cellStyle name="Comma0 4" xfId="2506"/>
    <cellStyle name="Comma0 5" xfId="2507"/>
    <cellStyle name="Comma0 6" xfId="2508"/>
    <cellStyle name="Comma0 7" xfId="2509"/>
    <cellStyle name="Comma0 8" xfId="2510"/>
    <cellStyle name="Comma0 9" xfId="2511"/>
    <cellStyle name="Company Name" xfId="2512"/>
    <cellStyle name="cong" xfId="2513"/>
    <cellStyle name="Copied" xfId="2514"/>
    <cellStyle name="Co聭ma_Sheet1" xfId="2515"/>
    <cellStyle name="CR Comma" xfId="2516"/>
    <cellStyle name="CR Currency" xfId="2517"/>
    <cellStyle name="Credit" xfId="2518"/>
    <cellStyle name="Credit subtotal" xfId="2519"/>
    <cellStyle name="Credit Total" xfId="2520"/>
    <cellStyle name="Cࡵrrency_Sheet1_PRODUCTĠ" xfId="2521"/>
    <cellStyle name="Curråncy [0]_FCST_RESULTS" xfId="2522"/>
    <cellStyle name="Currency %" xfId="2523"/>
    <cellStyle name="Currency % 10" xfId="2524"/>
    <cellStyle name="Currency % 11" xfId="2525"/>
    <cellStyle name="Currency % 12" xfId="2526"/>
    <cellStyle name="Currency % 13" xfId="2527"/>
    <cellStyle name="Currency % 14" xfId="2528"/>
    <cellStyle name="Currency % 15" xfId="2529"/>
    <cellStyle name="Currency % 2" xfId="2530"/>
    <cellStyle name="Currency % 3" xfId="2531"/>
    <cellStyle name="Currency % 4" xfId="2532"/>
    <cellStyle name="Currency % 5" xfId="2533"/>
    <cellStyle name="Currency % 6" xfId="2534"/>
    <cellStyle name="Currency % 7" xfId="2535"/>
    <cellStyle name="Currency % 8" xfId="2536"/>
    <cellStyle name="Currency % 9" xfId="2537"/>
    <cellStyle name="Currency %_05-12  KH trung han 2016-2020 - Liem Thinh edited" xfId="2538"/>
    <cellStyle name="Currency [0]ßmud plant bolted_RESULTS" xfId="2539"/>
    <cellStyle name="Currency [00]" xfId="2540"/>
    <cellStyle name="Currency [00] 10" xfId="2541"/>
    <cellStyle name="Currency [00] 11" xfId="2542"/>
    <cellStyle name="Currency [00] 12" xfId="2543"/>
    <cellStyle name="Currency [00] 13" xfId="2544"/>
    <cellStyle name="Currency [00] 14" xfId="2545"/>
    <cellStyle name="Currency [00] 15" xfId="2546"/>
    <cellStyle name="Currency [00] 16" xfId="2547"/>
    <cellStyle name="Currency [00] 2" xfId="2548"/>
    <cellStyle name="Currency [00] 3" xfId="2549"/>
    <cellStyle name="Currency [00] 4" xfId="2550"/>
    <cellStyle name="Currency [00] 5" xfId="2551"/>
    <cellStyle name="Currency [00] 6" xfId="2552"/>
    <cellStyle name="Currency [00] 7" xfId="2553"/>
    <cellStyle name="Currency [00] 8" xfId="2554"/>
    <cellStyle name="Currency [00] 9" xfId="2555"/>
    <cellStyle name="Currency 0.0" xfId="2556"/>
    <cellStyle name="Currency 0.0%" xfId="2557"/>
    <cellStyle name="Currency 0.0_05-12  KH trung han 2016-2020 - Liem Thinh edited" xfId="2558"/>
    <cellStyle name="Currency 0.00" xfId="2559"/>
    <cellStyle name="Currency 0.00%" xfId="2560"/>
    <cellStyle name="Currency 0.00_05-12  KH trung han 2016-2020 - Liem Thinh edited" xfId="2561"/>
    <cellStyle name="Currency 0.000" xfId="2562"/>
    <cellStyle name="Currency 0.000%" xfId="2563"/>
    <cellStyle name="Currency 0.000_05-12  KH trung han 2016-2020 - Liem Thinh edited" xfId="2564"/>
    <cellStyle name="Currency 2" xfId="2565"/>
    <cellStyle name="Currency 2 10" xfId="2566"/>
    <cellStyle name="Currency 2 11" xfId="2567"/>
    <cellStyle name="Currency 2 12" xfId="2568"/>
    <cellStyle name="Currency 2 13" xfId="2569"/>
    <cellStyle name="Currency 2 14" xfId="2570"/>
    <cellStyle name="Currency 2 15" xfId="2571"/>
    <cellStyle name="Currency 2 16" xfId="2572"/>
    <cellStyle name="Currency 2 2" xfId="2573"/>
    <cellStyle name="Currency 2 2 2" xfId="2574"/>
    <cellStyle name="Currency 2 3" xfId="2575"/>
    <cellStyle name="Currency 2 4" xfId="2576"/>
    <cellStyle name="Currency 2 5" xfId="2577"/>
    <cellStyle name="Currency 2 6" xfId="2578"/>
    <cellStyle name="Currency 2 7" xfId="2579"/>
    <cellStyle name="Currency 2 8" xfId="2580"/>
    <cellStyle name="Currency 2 9" xfId="2581"/>
    <cellStyle name="Currency 3" xfId="2582"/>
    <cellStyle name="Currency 4" xfId="2583"/>
    <cellStyle name="Currency 4 2" xfId="2584"/>
    <cellStyle name="Currency 5" xfId="2585"/>
    <cellStyle name="Currency![0]_FCSt (2)" xfId="2586"/>
    <cellStyle name="Currency0" xfId="2587"/>
    <cellStyle name="Currency0 10" xfId="2588"/>
    <cellStyle name="Currency0 11" xfId="2589"/>
    <cellStyle name="Currency0 12" xfId="2590"/>
    <cellStyle name="Currency0 13" xfId="2591"/>
    <cellStyle name="Currency0 14" xfId="2592"/>
    <cellStyle name="Currency0 15" xfId="2593"/>
    <cellStyle name="Currency0 16" xfId="2594"/>
    <cellStyle name="Currency0 2" xfId="2595"/>
    <cellStyle name="Currency0 2 2" xfId="2596"/>
    <cellStyle name="Currency0 3" xfId="2597"/>
    <cellStyle name="Currency0 4" xfId="2598"/>
    <cellStyle name="Currency0 5" xfId="2599"/>
    <cellStyle name="Currency0 6" xfId="2600"/>
    <cellStyle name="Currency0 7" xfId="2601"/>
    <cellStyle name="Currency0 8" xfId="2602"/>
    <cellStyle name="Currency0 9" xfId="2603"/>
    <cellStyle name="Currency1" xfId="2604"/>
    <cellStyle name="Currency1 10" xfId="2605"/>
    <cellStyle name="Currency1 11" xfId="2606"/>
    <cellStyle name="Currency1 12" xfId="2607"/>
    <cellStyle name="Currency1 13" xfId="2608"/>
    <cellStyle name="Currency1 14" xfId="2609"/>
    <cellStyle name="Currency1 15" xfId="2610"/>
    <cellStyle name="Currency1 16" xfId="2611"/>
    <cellStyle name="Currency1 2" xfId="2612"/>
    <cellStyle name="Currency1 2 2" xfId="2613"/>
    <cellStyle name="Currency1 3" xfId="2614"/>
    <cellStyle name="Currency1 4" xfId="2615"/>
    <cellStyle name="Currency1 5" xfId="2616"/>
    <cellStyle name="Currency1 6" xfId="2617"/>
    <cellStyle name="Currency1 7" xfId="2618"/>
    <cellStyle name="Currency1 8" xfId="2619"/>
    <cellStyle name="Currency1 9" xfId="2620"/>
    <cellStyle name="Check Cell 2" xfId="2621"/>
    <cellStyle name="Chi phÝ kh¸c_Book1" xfId="2622"/>
    <cellStyle name="CHUONG" xfId="2623"/>
    <cellStyle name="D1" xfId="2624"/>
    <cellStyle name="Date" xfId="2625"/>
    <cellStyle name="Date 10" xfId="2626"/>
    <cellStyle name="Date 11" xfId="2627"/>
    <cellStyle name="Date 12" xfId="2628"/>
    <cellStyle name="Date 13" xfId="2629"/>
    <cellStyle name="Date 14" xfId="2630"/>
    <cellStyle name="Date 15" xfId="2631"/>
    <cellStyle name="Date 16" xfId="2632"/>
    <cellStyle name="Date 2" xfId="2633"/>
    <cellStyle name="Date 2 2" xfId="2634"/>
    <cellStyle name="Date 3" xfId="2635"/>
    <cellStyle name="Date 4" xfId="2636"/>
    <cellStyle name="Date 5" xfId="2637"/>
    <cellStyle name="Date 6" xfId="2638"/>
    <cellStyle name="Date 7" xfId="2639"/>
    <cellStyle name="Date 8" xfId="2640"/>
    <cellStyle name="Date 9" xfId="2641"/>
    <cellStyle name="Date Short" xfId="2642"/>
    <cellStyle name="Date Short 2" xfId="2643"/>
    <cellStyle name="Date_Book1" xfId="2644"/>
    <cellStyle name="DAUDE" xfId="2645"/>
    <cellStyle name="Dấu_phảy 2" xfId="2646"/>
    <cellStyle name="Debit" xfId="2647"/>
    <cellStyle name="Debit subtotal" xfId="2648"/>
    <cellStyle name="Debit Total" xfId="2649"/>
    <cellStyle name="DELTA" xfId="2650"/>
    <cellStyle name="DELTA 10" xfId="2651"/>
    <cellStyle name="DELTA 11" xfId="2652"/>
    <cellStyle name="DELTA 12" xfId="2653"/>
    <cellStyle name="DELTA 13" xfId="2654"/>
    <cellStyle name="DELTA 14" xfId="2655"/>
    <cellStyle name="DELTA 15" xfId="2656"/>
    <cellStyle name="DELTA 2" xfId="2657"/>
    <cellStyle name="DELTA 3" xfId="2658"/>
    <cellStyle name="DELTA 4" xfId="2659"/>
    <cellStyle name="DELTA 5" xfId="2660"/>
    <cellStyle name="DELTA 6" xfId="2661"/>
    <cellStyle name="DELTA 7" xfId="2662"/>
    <cellStyle name="DELTA 8" xfId="2663"/>
    <cellStyle name="DELTA 9" xfId="2664"/>
    <cellStyle name="Dezimal [0]_35ERI8T2gbIEMixb4v26icuOo" xfId="2665"/>
    <cellStyle name="Dezimal_35ERI8T2gbIEMixb4v26icuOo" xfId="2666"/>
    <cellStyle name="Dg" xfId="2667"/>
    <cellStyle name="Dgia" xfId="2668"/>
    <cellStyle name="Dgia 2" xfId="2669"/>
    <cellStyle name="Dollar (zero dec)" xfId="2670"/>
    <cellStyle name="Dollar (zero dec) 10" xfId="2671"/>
    <cellStyle name="Dollar (zero dec) 11" xfId="2672"/>
    <cellStyle name="Dollar (zero dec) 12" xfId="2673"/>
    <cellStyle name="Dollar (zero dec) 13" xfId="2674"/>
    <cellStyle name="Dollar (zero dec) 14" xfId="2675"/>
    <cellStyle name="Dollar (zero dec) 15" xfId="2676"/>
    <cellStyle name="Dollar (zero dec) 16" xfId="2677"/>
    <cellStyle name="Dollar (zero dec) 2" xfId="2678"/>
    <cellStyle name="Dollar (zero dec) 2 2" xfId="2679"/>
    <cellStyle name="Dollar (zero dec) 3" xfId="2680"/>
    <cellStyle name="Dollar (zero dec) 4" xfId="2681"/>
    <cellStyle name="Dollar (zero dec) 5" xfId="2682"/>
    <cellStyle name="Dollar (zero dec) 6" xfId="2683"/>
    <cellStyle name="Dollar (zero dec) 7" xfId="2684"/>
    <cellStyle name="Dollar (zero dec) 8" xfId="2685"/>
    <cellStyle name="Dollar (zero dec) 9" xfId="2686"/>
    <cellStyle name="Don gia" xfId="2687"/>
    <cellStyle name="Dziesi?tny [0]_Invoices2001Slovakia" xfId="2688"/>
    <cellStyle name="Dziesi?tny_Invoices2001Slovakia" xfId="2689"/>
    <cellStyle name="Dziesietny [0]_Invoices2001Slovakia" xfId="2690"/>
    <cellStyle name="Dziesiętny [0]_Invoices2001Slovakia" xfId="2691"/>
    <cellStyle name="Dziesietny [0]_Invoices2001Slovakia 2" xfId="2692"/>
    <cellStyle name="Dziesiętny [0]_Invoices2001Slovakia 2" xfId="2693"/>
    <cellStyle name="Dziesietny [0]_Invoices2001Slovakia 3" xfId="2694"/>
    <cellStyle name="Dziesiętny [0]_Invoices2001Slovakia 3" xfId="2695"/>
    <cellStyle name="Dziesietny [0]_Invoices2001Slovakia 4" xfId="2696"/>
    <cellStyle name="Dziesiętny [0]_Invoices2001Slovakia 4" xfId="2697"/>
    <cellStyle name="Dziesietny [0]_Invoices2001Slovakia 5" xfId="2698"/>
    <cellStyle name="Dziesiętny [0]_Invoices2001Slovakia 5" xfId="2699"/>
    <cellStyle name="Dziesietny [0]_Invoices2001Slovakia 6" xfId="2700"/>
    <cellStyle name="Dziesiętny [0]_Invoices2001Slovakia 6" xfId="2701"/>
    <cellStyle name="Dziesietny [0]_Invoices2001Slovakia 7" xfId="2702"/>
    <cellStyle name="Dziesiętny [0]_Invoices2001Slovakia 7" xfId="2703"/>
    <cellStyle name="Dziesietny [0]_Invoices2001Slovakia_01_Nha so 1_Dien" xfId="2704"/>
    <cellStyle name="Dziesiętny [0]_Invoices2001Slovakia_01_Nha so 1_Dien" xfId="2705"/>
    <cellStyle name="Dziesietny [0]_Invoices2001Slovakia_05-12  KH trung han 2016-2020 - Liem Thinh edited" xfId="2706"/>
    <cellStyle name="Dziesiętny [0]_Invoices2001Slovakia_05-12  KH trung han 2016-2020 - Liem Thinh edited" xfId="2707"/>
    <cellStyle name="Dziesietny [0]_Invoices2001Slovakia_10_Nha so 10_Dien1" xfId="2708"/>
    <cellStyle name="Dziesiętny [0]_Invoices2001Slovakia_10_Nha so 10_Dien1" xfId="2709"/>
    <cellStyle name="Dziesietny [0]_Invoices2001Slovakia_Book1" xfId="2710"/>
    <cellStyle name="Dziesiętny [0]_Invoices2001Slovakia_Book1" xfId="2711"/>
    <cellStyle name="Dziesietny [0]_Invoices2001Slovakia_Book1_1" xfId="2712"/>
    <cellStyle name="Dziesiętny [0]_Invoices2001Slovakia_Book1_1" xfId="2713"/>
    <cellStyle name="Dziesietny [0]_Invoices2001Slovakia_Book1_1_Book1" xfId="2714"/>
    <cellStyle name="Dziesiętny [0]_Invoices2001Slovakia_Book1_1_Book1" xfId="2715"/>
    <cellStyle name="Dziesietny [0]_Invoices2001Slovakia_Book1_2" xfId="2716"/>
    <cellStyle name="Dziesiętny [0]_Invoices2001Slovakia_Book1_2" xfId="2717"/>
    <cellStyle name="Dziesietny [0]_Invoices2001Slovakia_Book1_Nhu cau von ung truoc 2011 Tha h Hoa + Nge An gui TW" xfId="2718"/>
    <cellStyle name="Dziesiętny [0]_Invoices2001Slovakia_Book1_Nhu cau von ung truoc 2011 Tha h Hoa + Nge An gui TW" xfId="2719"/>
    <cellStyle name="Dziesietny [0]_Invoices2001Slovakia_Book1_Nhu cau von ung truoc 2011 Tha h Hoa + Nge An gui TW 2" xfId="2720"/>
    <cellStyle name="Dziesiętny [0]_Invoices2001Slovakia_Book1_Nhu cau von ung truoc 2011 Tha h Hoa + Nge An gui TW 2" xfId="2721"/>
    <cellStyle name="Dziesietny [0]_Invoices2001Slovakia_Book1_Tong hop Cac tuyen(9-1-06)" xfId="2722"/>
    <cellStyle name="Dziesiętny [0]_Invoices2001Slovakia_Book1_Tong hop Cac tuyen(9-1-06)" xfId="2723"/>
    <cellStyle name="Dziesietny [0]_Invoices2001Slovakia_Book1_Tong hop Cac tuyen(9-1-06) 2" xfId="2724"/>
    <cellStyle name="Dziesiętny [0]_Invoices2001Slovakia_Book1_Tong hop Cac tuyen(9-1-06) 2" xfId="2725"/>
    <cellStyle name="Dziesietny [0]_Invoices2001Slovakia_Book1_ung truoc 2011 NSTW Thanh Hoa + Nge An gui Thu 12-5" xfId="2726"/>
    <cellStyle name="Dziesiętny [0]_Invoices2001Slovakia_Book1_ung truoc 2011 NSTW Thanh Hoa + Nge An gui Thu 12-5" xfId="2727"/>
    <cellStyle name="Dziesietny [0]_Invoices2001Slovakia_Book1_ung truoc 2011 NSTW Thanh Hoa + Nge An gui Thu 12-5 2" xfId="2728"/>
    <cellStyle name="Dziesiętny [0]_Invoices2001Slovakia_Book1_ung truoc 2011 NSTW Thanh Hoa + Nge An gui Thu 12-5 2" xfId="2729"/>
    <cellStyle name="Dziesietny [0]_Invoices2001Slovakia_Copy of 05-12  KH trung han 2016-2020 - Liem Thinh edited (1)" xfId="2730"/>
    <cellStyle name="Dziesiętny [0]_Invoices2001Slovakia_Copy of 05-12  KH trung han 2016-2020 - Liem Thinh edited (1)" xfId="2731"/>
    <cellStyle name="Dziesietny [0]_Invoices2001Slovakia_d-uong+TDT" xfId="2732"/>
    <cellStyle name="Dziesiętny [0]_Invoices2001Slovakia_KH TPCP 2016-2020 (tong hop)" xfId="2733"/>
    <cellStyle name="Dziesietny [0]_Invoices2001Slovakia_Nha bao ve(28-7-05)" xfId="2734"/>
    <cellStyle name="Dziesiętny [0]_Invoices2001Slovakia_Nha bao ve(28-7-05)" xfId="2735"/>
    <cellStyle name="Dziesietny [0]_Invoices2001Slovakia_Nha bao ve(28-7-05) 2" xfId="2736"/>
    <cellStyle name="Dziesiętny [0]_Invoices2001Slovakia_Nha bao ve(28-7-05) 2" xfId="2737"/>
    <cellStyle name="Dziesietny [0]_Invoices2001Slovakia_NHA de xe nguyen du" xfId="2738"/>
    <cellStyle name="Dziesiętny [0]_Invoices2001Slovakia_NHA de xe nguyen du" xfId="2739"/>
    <cellStyle name="Dziesietny [0]_Invoices2001Slovakia_NHA de xe nguyen du 2" xfId="2740"/>
    <cellStyle name="Dziesiętny [0]_Invoices2001Slovakia_NHA de xe nguyen du 2" xfId="2741"/>
    <cellStyle name="Dziesietny [0]_Invoices2001Slovakia_Nhalamviec VTC(25-1-05)" xfId="2742"/>
    <cellStyle name="Dziesiętny [0]_Invoices2001Slovakia_Nhalamviec VTC(25-1-05)" xfId="2743"/>
    <cellStyle name="Dziesietny [0]_Invoices2001Slovakia_Nhalamviec VTC(25-1-05) 2" xfId="2744"/>
    <cellStyle name="Dziesiętny [0]_Invoices2001Slovakia_TDT KHANH HOA" xfId="2745"/>
    <cellStyle name="Dziesietny [0]_Invoices2001Slovakia_TDT KHANH HOA_Tong hop Cac tuyen(9-1-06)" xfId="2746"/>
    <cellStyle name="Dziesiętny [0]_Invoices2001Slovakia_TDT KHANH HOA_Tong hop Cac tuyen(9-1-06)" xfId="2747"/>
    <cellStyle name="Dziesietny [0]_Invoices2001Slovakia_TDT KHANH HOA_Tong hop Cac tuyen(9-1-06) 2" xfId="2748"/>
    <cellStyle name="Dziesiętny [0]_Invoices2001Slovakia_TDT KHANH HOA_Tong hop Cac tuyen(9-1-06) 2" xfId="2749"/>
    <cellStyle name="Dziesietny [0]_Invoices2001Slovakia_TDT quangngai" xfId="2750"/>
    <cellStyle name="Dziesiętny [0]_Invoices2001Slovakia_TDT quangngai" xfId="2751"/>
    <cellStyle name="Dziesietny [0]_Invoices2001Slovakia_TDT quangngai 2" xfId="2752"/>
    <cellStyle name="Dziesiętny [0]_Invoices2001Slovakia_TDT quangngai 2" xfId="2753"/>
    <cellStyle name="Dziesietny [0]_Invoices2001Slovakia_TMDT(10-5-06)" xfId="2754"/>
    <cellStyle name="Dziesietny_Invoices2001Slovakia" xfId="2755"/>
    <cellStyle name="Dziesiętny_Invoices2001Slovakia" xfId="2756"/>
    <cellStyle name="Dziesietny_Invoices2001Slovakia 2" xfId="2757"/>
    <cellStyle name="Dziesiętny_Invoices2001Slovakia 2" xfId="2758"/>
    <cellStyle name="Dziesietny_Invoices2001Slovakia 3" xfId="2759"/>
    <cellStyle name="Dziesiętny_Invoices2001Slovakia 3" xfId="2760"/>
    <cellStyle name="Dziesietny_Invoices2001Slovakia 4" xfId="2761"/>
    <cellStyle name="Dziesiętny_Invoices2001Slovakia 4" xfId="2762"/>
    <cellStyle name="Dziesietny_Invoices2001Slovakia 5" xfId="2763"/>
    <cellStyle name="Dziesiętny_Invoices2001Slovakia 5" xfId="2764"/>
    <cellStyle name="Dziesietny_Invoices2001Slovakia 6" xfId="2765"/>
    <cellStyle name="Dziesiętny_Invoices2001Slovakia 6" xfId="2766"/>
    <cellStyle name="Dziesietny_Invoices2001Slovakia 7" xfId="2767"/>
    <cellStyle name="Dziesiętny_Invoices2001Slovakia 7" xfId="2768"/>
    <cellStyle name="Dziesietny_Invoices2001Slovakia_01_Nha so 1_Dien" xfId="2769"/>
    <cellStyle name="Dziesiętny_Invoices2001Slovakia_01_Nha so 1_Dien" xfId="2770"/>
    <cellStyle name="Dziesietny_Invoices2001Slovakia_05-12  KH trung han 2016-2020 - Liem Thinh edited" xfId="2771"/>
    <cellStyle name="Dziesiętny_Invoices2001Slovakia_05-12  KH trung han 2016-2020 - Liem Thinh edited" xfId="2772"/>
    <cellStyle name="Dziesietny_Invoices2001Slovakia_10_Nha so 10_Dien1" xfId="2773"/>
    <cellStyle name="Dziesiętny_Invoices2001Slovakia_10_Nha so 10_Dien1" xfId="2774"/>
    <cellStyle name="Dziesietny_Invoices2001Slovakia_Book1" xfId="2775"/>
    <cellStyle name="Dziesiętny_Invoices2001Slovakia_Book1" xfId="2776"/>
    <cellStyle name="Dziesietny_Invoices2001Slovakia_Book1_1" xfId="2777"/>
    <cellStyle name="Dziesiętny_Invoices2001Slovakia_Book1_1" xfId="2778"/>
    <cellStyle name="Dziesietny_Invoices2001Slovakia_Book1_1_Book1" xfId="2779"/>
    <cellStyle name="Dziesiętny_Invoices2001Slovakia_Book1_1_Book1" xfId="2780"/>
    <cellStyle name="Dziesietny_Invoices2001Slovakia_Book1_2" xfId="2781"/>
    <cellStyle name="Dziesiętny_Invoices2001Slovakia_Book1_2" xfId="2782"/>
    <cellStyle name="Dziesietny_Invoices2001Slovakia_Book1_Nhu cau von ung truoc 2011 Tha h Hoa + Nge An gui TW" xfId="2783"/>
    <cellStyle name="Dziesiętny_Invoices2001Slovakia_Book1_Nhu cau von ung truoc 2011 Tha h Hoa + Nge An gui TW" xfId="2784"/>
    <cellStyle name="Dziesietny_Invoices2001Slovakia_Book1_Nhu cau von ung truoc 2011 Tha h Hoa + Nge An gui TW 2" xfId="2785"/>
    <cellStyle name="Dziesiętny_Invoices2001Slovakia_Book1_Nhu cau von ung truoc 2011 Tha h Hoa + Nge An gui TW 2" xfId="2786"/>
    <cellStyle name="Dziesietny_Invoices2001Slovakia_Book1_Tong hop Cac tuyen(9-1-06)" xfId="2787"/>
    <cellStyle name="Dziesiętny_Invoices2001Slovakia_Book1_Tong hop Cac tuyen(9-1-06)" xfId="2788"/>
    <cellStyle name="Dziesietny_Invoices2001Slovakia_Book1_Tong hop Cac tuyen(9-1-06) 2" xfId="2789"/>
    <cellStyle name="Dziesiętny_Invoices2001Slovakia_Book1_Tong hop Cac tuyen(9-1-06) 2" xfId="2790"/>
    <cellStyle name="Dziesietny_Invoices2001Slovakia_Book1_ung truoc 2011 NSTW Thanh Hoa + Nge An gui Thu 12-5" xfId="2791"/>
    <cellStyle name="Dziesiętny_Invoices2001Slovakia_Book1_ung truoc 2011 NSTW Thanh Hoa + Nge An gui Thu 12-5" xfId="2792"/>
    <cellStyle name="Dziesietny_Invoices2001Slovakia_Book1_ung truoc 2011 NSTW Thanh Hoa + Nge An gui Thu 12-5 2" xfId="2793"/>
    <cellStyle name="Dziesiętny_Invoices2001Slovakia_Book1_ung truoc 2011 NSTW Thanh Hoa + Nge An gui Thu 12-5 2" xfId="2794"/>
    <cellStyle name="Dziesietny_Invoices2001Slovakia_Copy of 05-12  KH trung han 2016-2020 - Liem Thinh edited (1)" xfId="2795"/>
    <cellStyle name="Dziesiętny_Invoices2001Slovakia_Copy of 05-12  KH trung han 2016-2020 - Liem Thinh edited (1)" xfId="2796"/>
    <cellStyle name="Dziesietny_Invoices2001Slovakia_d-uong+TDT" xfId="2797"/>
    <cellStyle name="Dziesiętny_Invoices2001Slovakia_KH TPCP 2016-2020 (tong hop)" xfId="2798"/>
    <cellStyle name="Dziesietny_Invoices2001Slovakia_Nha bao ve(28-7-05)" xfId="2799"/>
    <cellStyle name="Dziesiętny_Invoices2001Slovakia_Nha bao ve(28-7-05)" xfId="2800"/>
    <cellStyle name="Dziesietny_Invoices2001Slovakia_Nha bao ve(28-7-05) 2" xfId="2801"/>
    <cellStyle name="Dziesiętny_Invoices2001Slovakia_Nha bao ve(28-7-05) 2" xfId="2802"/>
    <cellStyle name="Dziesietny_Invoices2001Slovakia_NHA de xe nguyen du" xfId="2803"/>
    <cellStyle name="Dziesiętny_Invoices2001Slovakia_NHA de xe nguyen du" xfId="2804"/>
    <cellStyle name="Dziesietny_Invoices2001Slovakia_NHA de xe nguyen du 2" xfId="2805"/>
    <cellStyle name="Dziesiętny_Invoices2001Slovakia_NHA de xe nguyen du 2" xfId="2806"/>
    <cellStyle name="Dziesietny_Invoices2001Slovakia_Nhalamviec VTC(25-1-05)" xfId="2807"/>
    <cellStyle name="Dziesiętny_Invoices2001Slovakia_Nhalamviec VTC(25-1-05)" xfId="2808"/>
    <cellStyle name="Dziesietny_Invoices2001Slovakia_Nhalamviec VTC(25-1-05) 2" xfId="2809"/>
    <cellStyle name="Dziesiętny_Invoices2001Slovakia_TDT KHANH HOA" xfId="2810"/>
    <cellStyle name="Dziesietny_Invoices2001Slovakia_TDT KHANH HOA_Tong hop Cac tuyen(9-1-06)" xfId="2811"/>
    <cellStyle name="Dziesiętny_Invoices2001Slovakia_TDT KHANH HOA_Tong hop Cac tuyen(9-1-06)" xfId="2812"/>
    <cellStyle name="Dziesietny_Invoices2001Slovakia_TDT KHANH HOA_Tong hop Cac tuyen(9-1-06) 2" xfId="2813"/>
    <cellStyle name="Dziesiętny_Invoices2001Slovakia_TDT KHANH HOA_Tong hop Cac tuyen(9-1-06) 2" xfId="2814"/>
    <cellStyle name="Dziesietny_Invoices2001Slovakia_TDT quangngai" xfId="2815"/>
    <cellStyle name="Dziesiętny_Invoices2001Slovakia_TDT quangngai" xfId="2816"/>
    <cellStyle name="Dziesietny_Invoices2001Slovakia_TDT quangngai 2" xfId="2817"/>
    <cellStyle name="Dziesiętny_Invoices2001Slovakia_TDT quangngai 2" xfId="2818"/>
    <cellStyle name="Dziesietny_Invoices2001Slovakia_TMDT(10-5-06)" xfId="2819"/>
    <cellStyle name="e" xfId="2820"/>
    <cellStyle name="Enter Currency (0)" xfId="2821"/>
    <cellStyle name="Enter Currency (0) 10" xfId="2822"/>
    <cellStyle name="Enter Currency (0) 11" xfId="2823"/>
    <cellStyle name="Enter Currency (0) 12" xfId="2824"/>
    <cellStyle name="Enter Currency (0) 13" xfId="2825"/>
    <cellStyle name="Enter Currency (0) 14" xfId="2826"/>
    <cellStyle name="Enter Currency (0) 15" xfId="2827"/>
    <cellStyle name="Enter Currency (0) 16" xfId="2828"/>
    <cellStyle name="Enter Currency (0) 2" xfId="2829"/>
    <cellStyle name="Enter Currency (0) 3" xfId="2830"/>
    <cellStyle name="Enter Currency (0) 4" xfId="2831"/>
    <cellStyle name="Enter Currency (0) 5" xfId="2832"/>
    <cellStyle name="Enter Currency (0) 6" xfId="2833"/>
    <cellStyle name="Enter Currency (0) 7" xfId="2834"/>
    <cellStyle name="Enter Currency (0) 8" xfId="2835"/>
    <cellStyle name="Enter Currency (0) 9" xfId="2836"/>
    <cellStyle name="Enter Currency (2)" xfId="2837"/>
    <cellStyle name="Enter Currency (2) 10" xfId="2838"/>
    <cellStyle name="Enter Currency (2) 11" xfId="2839"/>
    <cellStyle name="Enter Currency (2) 12" xfId="2840"/>
    <cellStyle name="Enter Currency (2) 13" xfId="2841"/>
    <cellStyle name="Enter Currency (2) 14" xfId="2842"/>
    <cellStyle name="Enter Currency (2) 15" xfId="2843"/>
    <cellStyle name="Enter Currency (2) 16" xfId="2844"/>
    <cellStyle name="Enter Currency (2) 2" xfId="2845"/>
    <cellStyle name="Enter Currency (2) 3" xfId="2846"/>
    <cellStyle name="Enter Currency (2) 4" xfId="2847"/>
    <cellStyle name="Enter Currency (2) 5" xfId="2848"/>
    <cellStyle name="Enter Currency (2) 6" xfId="2849"/>
    <cellStyle name="Enter Currency (2) 7" xfId="2850"/>
    <cellStyle name="Enter Currency (2) 8" xfId="2851"/>
    <cellStyle name="Enter Currency (2) 9" xfId="2852"/>
    <cellStyle name="Enter Units (0)" xfId="2853"/>
    <cellStyle name="Enter Units (0) 10" xfId="2854"/>
    <cellStyle name="Enter Units (0) 11" xfId="2855"/>
    <cellStyle name="Enter Units (0) 12" xfId="2856"/>
    <cellStyle name="Enter Units (0) 13" xfId="2857"/>
    <cellStyle name="Enter Units (0) 14" xfId="2858"/>
    <cellStyle name="Enter Units (0) 15" xfId="2859"/>
    <cellStyle name="Enter Units (0) 16" xfId="2860"/>
    <cellStyle name="Enter Units (0) 2" xfId="2861"/>
    <cellStyle name="Enter Units (0) 3" xfId="2862"/>
    <cellStyle name="Enter Units (0) 4" xfId="2863"/>
    <cellStyle name="Enter Units (0) 5" xfId="2864"/>
    <cellStyle name="Enter Units (0) 6" xfId="2865"/>
    <cellStyle name="Enter Units (0) 7" xfId="2866"/>
    <cellStyle name="Enter Units (0) 8" xfId="2867"/>
    <cellStyle name="Enter Units (0) 9" xfId="2868"/>
    <cellStyle name="Enter Units (1)" xfId="2869"/>
    <cellStyle name="Enter Units (1) 10" xfId="2870"/>
    <cellStyle name="Enter Units (1) 11" xfId="2871"/>
    <cellStyle name="Enter Units (1) 12" xfId="2872"/>
    <cellStyle name="Enter Units (1) 13" xfId="2873"/>
    <cellStyle name="Enter Units (1) 14" xfId="2874"/>
    <cellStyle name="Enter Units (1) 15" xfId="2875"/>
    <cellStyle name="Enter Units (1) 16" xfId="2876"/>
    <cellStyle name="Enter Units (1) 2" xfId="2877"/>
    <cellStyle name="Enter Units (1) 3" xfId="2878"/>
    <cellStyle name="Enter Units (1) 4" xfId="2879"/>
    <cellStyle name="Enter Units (1) 5" xfId="2880"/>
    <cellStyle name="Enter Units (1) 6" xfId="2881"/>
    <cellStyle name="Enter Units (1) 7" xfId="2882"/>
    <cellStyle name="Enter Units (1) 8" xfId="2883"/>
    <cellStyle name="Enter Units (1) 9" xfId="2884"/>
    <cellStyle name="Enter Units (2)" xfId="2885"/>
    <cellStyle name="Enter Units (2) 10" xfId="2886"/>
    <cellStyle name="Enter Units (2) 11" xfId="2887"/>
    <cellStyle name="Enter Units (2) 12" xfId="2888"/>
    <cellStyle name="Enter Units (2) 13" xfId="2889"/>
    <cellStyle name="Enter Units (2) 14" xfId="2890"/>
    <cellStyle name="Enter Units (2) 15" xfId="2891"/>
    <cellStyle name="Enter Units (2) 16" xfId="2892"/>
    <cellStyle name="Enter Units (2) 2" xfId="2893"/>
    <cellStyle name="Enter Units (2) 3" xfId="2894"/>
    <cellStyle name="Enter Units (2) 4" xfId="2895"/>
    <cellStyle name="Enter Units (2) 5" xfId="2896"/>
    <cellStyle name="Enter Units (2) 6" xfId="2897"/>
    <cellStyle name="Enter Units (2) 7" xfId="2898"/>
    <cellStyle name="Enter Units (2) 8" xfId="2899"/>
    <cellStyle name="Enter Units (2) 9" xfId="2900"/>
    <cellStyle name="Entered" xfId="2901"/>
    <cellStyle name="Euro" xfId="2902"/>
    <cellStyle name="Euro 10" xfId="2903"/>
    <cellStyle name="Euro 11" xfId="2904"/>
    <cellStyle name="Euro 12" xfId="2905"/>
    <cellStyle name="Euro 13" xfId="2906"/>
    <cellStyle name="Euro 14" xfId="2907"/>
    <cellStyle name="Euro 15" xfId="2908"/>
    <cellStyle name="Euro 16" xfId="2909"/>
    <cellStyle name="Euro 2" xfId="2910"/>
    <cellStyle name="Euro 3" xfId="2911"/>
    <cellStyle name="Euro 4" xfId="2912"/>
    <cellStyle name="Euro 5" xfId="2913"/>
    <cellStyle name="Euro 6" xfId="2914"/>
    <cellStyle name="Euro 7" xfId="2915"/>
    <cellStyle name="Euro 8" xfId="2916"/>
    <cellStyle name="Euro 9" xfId="2917"/>
    <cellStyle name="Excel Built-in Normal" xfId="2918"/>
    <cellStyle name="Explanatory Text 2" xfId="2919"/>
    <cellStyle name="f" xfId="2920"/>
    <cellStyle name="f_Danhmuc_Quyhoach2009" xfId="2921"/>
    <cellStyle name="f_Danhmuc_Quyhoach2009 2" xfId="2922"/>
    <cellStyle name="f_Danhmuc_Quyhoach2009 2 2" xfId="2923"/>
    <cellStyle name="Fixed" xfId="2924"/>
    <cellStyle name="Fixed 10" xfId="2925"/>
    <cellStyle name="Fixed 11" xfId="2926"/>
    <cellStyle name="Fixed 12" xfId="2927"/>
    <cellStyle name="Fixed 13" xfId="2928"/>
    <cellStyle name="Fixed 14" xfId="2929"/>
    <cellStyle name="Fixed 15" xfId="2930"/>
    <cellStyle name="Fixed 16" xfId="2931"/>
    <cellStyle name="Fixed 2" xfId="2932"/>
    <cellStyle name="Fixed 2 2" xfId="2933"/>
    <cellStyle name="Fixed 3" xfId="2934"/>
    <cellStyle name="Fixed 4" xfId="2935"/>
    <cellStyle name="Fixed 5" xfId="2936"/>
    <cellStyle name="Fixed 6" xfId="2937"/>
    <cellStyle name="Fixed 7" xfId="2938"/>
    <cellStyle name="Fixed 8" xfId="2939"/>
    <cellStyle name="Fixed 9" xfId="2940"/>
    <cellStyle name="Font Britannic16" xfId="2941"/>
    <cellStyle name="Font Britannic18" xfId="2942"/>
    <cellStyle name="Font CenturyCond 18" xfId="2943"/>
    <cellStyle name="Font Cond20" xfId="2944"/>
    <cellStyle name="Font LucidaSans16" xfId="2945"/>
    <cellStyle name="Font NewCenturyCond18" xfId="2946"/>
    <cellStyle name="Font Ottawa14" xfId="2947"/>
    <cellStyle name="Font Ottawa16" xfId="2948"/>
    <cellStyle name="Good 2" xfId="2949"/>
    <cellStyle name="Good 2 2" xfId="2950"/>
    <cellStyle name="Grey" xfId="2951"/>
    <cellStyle name="Grey 10" xfId="2952"/>
    <cellStyle name="Grey 11" xfId="2953"/>
    <cellStyle name="Grey 12" xfId="2954"/>
    <cellStyle name="Grey 13" xfId="2955"/>
    <cellStyle name="Grey 14" xfId="2956"/>
    <cellStyle name="Grey 15" xfId="2957"/>
    <cellStyle name="Grey 16" xfId="2958"/>
    <cellStyle name="Grey 2" xfId="2959"/>
    <cellStyle name="Grey 3" xfId="2960"/>
    <cellStyle name="Grey 4" xfId="2961"/>
    <cellStyle name="Grey 5" xfId="2962"/>
    <cellStyle name="Grey 6" xfId="2963"/>
    <cellStyle name="Grey 7" xfId="2964"/>
    <cellStyle name="Grey 8" xfId="2965"/>
    <cellStyle name="Grey 9" xfId="2966"/>
    <cellStyle name="Grey_KH TPCP 2016-2020 (tong hop)" xfId="2967"/>
    <cellStyle name="Group" xfId="2968"/>
    <cellStyle name="gia" xfId="2969"/>
    <cellStyle name="H" xfId="2970"/>
    <cellStyle name="ha" xfId="2971"/>
    <cellStyle name="HAI" xfId="2972"/>
    <cellStyle name="Head 1" xfId="2973"/>
    <cellStyle name="HEADER" xfId="2974"/>
    <cellStyle name="HEADER 2" xfId="2975"/>
    <cellStyle name="Header1" xfId="2976"/>
    <cellStyle name="Header1 2" xfId="2977"/>
    <cellStyle name="Header2" xfId="2978"/>
    <cellStyle name="Header2 2" xfId="2979"/>
    <cellStyle name="Heading" xfId="2980"/>
    <cellStyle name="Heading 1 2" xfId="2981"/>
    <cellStyle name="Heading 1 2 2" xfId="2982"/>
    <cellStyle name="Heading 2 2" xfId="2983"/>
    <cellStyle name="Heading 2 2 2" xfId="2984"/>
    <cellStyle name="Heading 3 2" xfId="2985"/>
    <cellStyle name="Heading 4 2" xfId="2986"/>
    <cellStyle name="Heading No Underline" xfId="2987"/>
    <cellStyle name="Heading With Underline" xfId="2988"/>
    <cellStyle name="HEADING1" xfId="2989"/>
    <cellStyle name="HEADING2" xfId="2990"/>
    <cellStyle name="HEADINGS" xfId="2991"/>
    <cellStyle name="HEADINGSTOP" xfId="2992"/>
    <cellStyle name="headoption" xfId="2993"/>
    <cellStyle name="headoption 2" xfId="2994"/>
    <cellStyle name="headoption 3" xfId="2995"/>
    <cellStyle name="Hoa-Scholl" xfId="2996"/>
    <cellStyle name="Hoa-Scholl 2" xfId="2997"/>
    <cellStyle name="HUY" xfId="2998"/>
    <cellStyle name="i phÝ kh¸c_B¶ng 2" xfId="2999"/>
    <cellStyle name="I.3" xfId="3000"/>
    <cellStyle name="i·0" xfId="3001"/>
    <cellStyle name="i·0 2" xfId="3002"/>
    <cellStyle name="i·0 3" xfId="3003"/>
    <cellStyle name="ï-¾È»ê_BiÓu TB" xfId="3004"/>
    <cellStyle name="Input [yellow]" xfId="3005"/>
    <cellStyle name="Input [yellow] 10" xfId="3006"/>
    <cellStyle name="Input [yellow] 11" xfId="3007"/>
    <cellStyle name="Input [yellow] 12" xfId="3008"/>
    <cellStyle name="Input [yellow] 13" xfId="3009"/>
    <cellStyle name="Input [yellow] 14" xfId="3010"/>
    <cellStyle name="Input [yellow] 15" xfId="3011"/>
    <cellStyle name="Input [yellow] 16" xfId="3012"/>
    <cellStyle name="Input [yellow] 2" xfId="3013"/>
    <cellStyle name="Input [yellow] 2 2" xfId="3014"/>
    <cellStyle name="Input [yellow] 3" xfId="3015"/>
    <cellStyle name="Input [yellow] 4" xfId="3016"/>
    <cellStyle name="Input [yellow] 5" xfId="3017"/>
    <cellStyle name="Input [yellow] 6" xfId="3018"/>
    <cellStyle name="Input [yellow] 7" xfId="3019"/>
    <cellStyle name="Input [yellow] 8" xfId="3020"/>
    <cellStyle name="Input [yellow] 9" xfId="3021"/>
    <cellStyle name="Input [yellow]_KH TPCP 2016-2020 (tong hop)" xfId="3022"/>
    <cellStyle name="Input 2" xfId="3023"/>
    <cellStyle name="Input 2 2" xfId="3024"/>
    <cellStyle name="Input 3" xfId="3025"/>
    <cellStyle name="Input 4" xfId="3026"/>
    <cellStyle name="Input 5" xfId="3027"/>
    <cellStyle name="Input 6" xfId="3028"/>
    <cellStyle name="Input 7" xfId="3029"/>
    <cellStyle name="k_TONG HOP KINH PHI" xfId="3030"/>
    <cellStyle name="k_TONG HOP KINH PHI_!1 1 bao cao giao KH ve HTCMT vung TNB   12-12-2011" xfId="3031"/>
    <cellStyle name="k_TONG HOP KINH PHI_Bieu4HTMT" xfId="3032"/>
    <cellStyle name="k_TONG HOP KINH PHI_Bieu4HTMT_!1 1 bao cao giao KH ve HTCMT vung TNB   12-12-2011" xfId="3033"/>
    <cellStyle name="k_TONG HOP KINH PHI_Bieu4HTMT_KH TPCP vung TNB (03-1-2012)" xfId="3034"/>
    <cellStyle name="k_TONG HOP KINH PHI_KH TPCP vung TNB (03-1-2012)" xfId="3035"/>
    <cellStyle name="k_ÿÿÿÿÿ" xfId="3036"/>
    <cellStyle name="k_ÿÿÿÿÿ_!1 1 bao cao giao KH ve HTCMT vung TNB   12-12-2011" xfId="3037"/>
    <cellStyle name="k_ÿÿÿÿÿ_1" xfId="3038"/>
    <cellStyle name="k_ÿÿÿÿÿ_2" xfId="3039"/>
    <cellStyle name="k_ÿÿÿÿÿ_2_!1 1 bao cao giao KH ve HTCMT vung TNB   12-12-2011" xfId="3040"/>
    <cellStyle name="k_ÿÿÿÿÿ_2_Bieu4HTMT" xfId="3041"/>
    <cellStyle name="k_ÿÿÿÿÿ_2_Bieu4HTMT_!1 1 bao cao giao KH ve HTCMT vung TNB   12-12-2011" xfId="3042"/>
    <cellStyle name="k_ÿÿÿÿÿ_2_Bieu4HTMT_KH TPCP vung TNB (03-1-2012)" xfId="3043"/>
    <cellStyle name="k_ÿÿÿÿÿ_2_KH TPCP vung TNB (03-1-2012)" xfId="3044"/>
    <cellStyle name="k_ÿÿÿÿÿ_Bieu4HTMT" xfId="3045"/>
    <cellStyle name="k_ÿÿÿÿÿ_Bieu4HTMT_!1 1 bao cao giao KH ve HTCMT vung TNB   12-12-2011" xfId="3046"/>
    <cellStyle name="k_ÿÿÿÿÿ_Bieu4HTMT_KH TPCP vung TNB (03-1-2012)" xfId="3047"/>
    <cellStyle name="k_ÿÿÿÿÿ_KH TPCP vung TNB (03-1-2012)" xfId="3048"/>
    <cellStyle name="Kiểu 1" xfId="3049"/>
    <cellStyle name="kh¸c_Bang Chi tieu" xfId="3050"/>
    <cellStyle name="khanh" xfId="3051"/>
    <cellStyle name="khung" xfId="3052"/>
    <cellStyle name="Ledger 17 x 11 in" xfId="3053"/>
    <cellStyle name="left" xfId="3054"/>
    <cellStyle name="Line" xfId="3055"/>
    <cellStyle name="Link Currency (0)" xfId="3056"/>
    <cellStyle name="Link Currency (0) 10" xfId="3057"/>
    <cellStyle name="Link Currency (0) 11" xfId="3058"/>
    <cellStyle name="Link Currency (0) 12" xfId="3059"/>
    <cellStyle name="Link Currency (0) 13" xfId="3060"/>
    <cellStyle name="Link Currency (0) 14" xfId="3061"/>
    <cellStyle name="Link Currency (0) 15" xfId="3062"/>
    <cellStyle name="Link Currency (0) 16" xfId="3063"/>
    <cellStyle name="Link Currency (0) 2" xfId="3064"/>
    <cellStyle name="Link Currency (0) 3" xfId="3065"/>
    <cellStyle name="Link Currency (0) 4" xfId="3066"/>
    <cellStyle name="Link Currency (0) 5" xfId="3067"/>
    <cellStyle name="Link Currency (0) 6" xfId="3068"/>
    <cellStyle name="Link Currency (0) 7" xfId="3069"/>
    <cellStyle name="Link Currency (0) 8" xfId="3070"/>
    <cellStyle name="Link Currency (0) 9" xfId="3071"/>
    <cellStyle name="Link Currency (2)" xfId="3072"/>
    <cellStyle name="Link Currency (2) 10" xfId="3073"/>
    <cellStyle name="Link Currency (2) 11" xfId="3074"/>
    <cellStyle name="Link Currency (2) 12" xfId="3075"/>
    <cellStyle name="Link Currency (2) 13" xfId="3076"/>
    <cellStyle name="Link Currency (2) 14" xfId="3077"/>
    <cellStyle name="Link Currency (2) 15" xfId="3078"/>
    <cellStyle name="Link Currency (2) 16" xfId="3079"/>
    <cellStyle name="Link Currency (2) 2" xfId="3080"/>
    <cellStyle name="Link Currency (2) 3" xfId="3081"/>
    <cellStyle name="Link Currency (2) 4" xfId="3082"/>
    <cellStyle name="Link Currency (2) 5" xfId="3083"/>
    <cellStyle name="Link Currency (2) 6" xfId="3084"/>
    <cellStyle name="Link Currency (2) 7" xfId="3085"/>
    <cellStyle name="Link Currency (2) 8" xfId="3086"/>
    <cellStyle name="Link Currency (2) 9" xfId="3087"/>
    <cellStyle name="Link Units (0)" xfId="3088"/>
    <cellStyle name="Link Units (0) 10" xfId="3089"/>
    <cellStyle name="Link Units (0) 11" xfId="3090"/>
    <cellStyle name="Link Units (0) 12" xfId="3091"/>
    <cellStyle name="Link Units (0) 13" xfId="3092"/>
    <cellStyle name="Link Units (0) 14" xfId="3093"/>
    <cellStyle name="Link Units (0) 15" xfId="3094"/>
    <cellStyle name="Link Units (0) 16" xfId="3095"/>
    <cellStyle name="Link Units (0) 2" xfId="3096"/>
    <cellStyle name="Link Units (0) 3" xfId="3097"/>
    <cellStyle name="Link Units (0) 4" xfId="3098"/>
    <cellStyle name="Link Units (0) 5" xfId="3099"/>
    <cellStyle name="Link Units (0) 6" xfId="3100"/>
    <cellStyle name="Link Units (0) 7" xfId="3101"/>
    <cellStyle name="Link Units (0) 8" xfId="3102"/>
    <cellStyle name="Link Units (0) 9" xfId="3103"/>
    <cellStyle name="Link Units (1)" xfId="3104"/>
    <cellStyle name="Link Units (1) 10" xfId="3105"/>
    <cellStyle name="Link Units (1) 11" xfId="3106"/>
    <cellStyle name="Link Units (1) 12" xfId="3107"/>
    <cellStyle name="Link Units (1) 13" xfId="3108"/>
    <cellStyle name="Link Units (1) 14" xfId="3109"/>
    <cellStyle name="Link Units (1) 15" xfId="3110"/>
    <cellStyle name="Link Units (1) 16" xfId="3111"/>
    <cellStyle name="Link Units (1) 2" xfId="3112"/>
    <cellStyle name="Link Units (1) 3" xfId="3113"/>
    <cellStyle name="Link Units (1) 4" xfId="3114"/>
    <cellStyle name="Link Units (1) 5" xfId="3115"/>
    <cellStyle name="Link Units (1) 6" xfId="3116"/>
    <cellStyle name="Link Units (1) 7" xfId="3117"/>
    <cellStyle name="Link Units (1) 8" xfId="3118"/>
    <cellStyle name="Link Units (1) 9" xfId="3119"/>
    <cellStyle name="Link Units (2)" xfId="3120"/>
    <cellStyle name="Link Units (2) 10" xfId="3121"/>
    <cellStyle name="Link Units (2) 11" xfId="3122"/>
    <cellStyle name="Link Units (2) 12" xfId="3123"/>
    <cellStyle name="Link Units (2) 13" xfId="3124"/>
    <cellStyle name="Link Units (2) 14" xfId="3125"/>
    <cellStyle name="Link Units (2) 15" xfId="3126"/>
    <cellStyle name="Link Units (2) 16" xfId="3127"/>
    <cellStyle name="Link Units (2) 2" xfId="3128"/>
    <cellStyle name="Link Units (2) 3" xfId="3129"/>
    <cellStyle name="Link Units (2) 4" xfId="3130"/>
    <cellStyle name="Link Units (2) 5" xfId="3131"/>
    <cellStyle name="Link Units (2) 6" xfId="3132"/>
    <cellStyle name="Link Units (2) 7" xfId="3133"/>
    <cellStyle name="Link Units (2) 8" xfId="3134"/>
    <cellStyle name="Link Units (2) 9" xfId="3135"/>
    <cellStyle name="Linked Cell 2" xfId="3136"/>
    <cellStyle name="Loai CBDT" xfId="3137"/>
    <cellStyle name="Loai CT" xfId="3138"/>
    <cellStyle name="Loai GD" xfId="3139"/>
    <cellStyle name="MAU" xfId="3140"/>
    <cellStyle name="MAU 2" xfId="3141"/>
    <cellStyle name="Millares [0]_Well Timing" xfId="3142"/>
    <cellStyle name="Millares_Well Timing" xfId="3143"/>
    <cellStyle name="Milliers [0]_      " xfId="3144"/>
    <cellStyle name="Milliers_      " xfId="3145"/>
    <cellStyle name="Model" xfId="3146"/>
    <cellStyle name="Model 2" xfId="3147"/>
    <cellStyle name="moi" xfId="3148"/>
    <cellStyle name="moi 2" xfId="3149"/>
    <cellStyle name="moi 3" xfId="3150"/>
    <cellStyle name="Moneda [0]_Well Timing" xfId="3151"/>
    <cellStyle name="Moneda_Well Timing" xfId="3152"/>
    <cellStyle name="Monétaire [0]_      " xfId="3153"/>
    <cellStyle name="Monétaire_      " xfId="3154"/>
    <cellStyle name="n" xfId="3155"/>
    <cellStyle name="Neutral 2" xfId="3156"/>
    <cellStyle name="Neutral 2 2" xfId="3157"/>
    <cellStyle name="New" xfId="3158"/>
    <cellStyle name="New Times Roman" xfId="3159"/>
    <cellStyle name="no dec" xfId="3160"/>
    <cellStyle name="no dec 2" xfId="3161"/>
    <cellStyle name="no dec 2 2" xfId="3162"/>
    <cellStyle name="ÑONVÒ" xfId="3163"/>
    <cellStyle name="ÑONVÒ 2" xfId="3164"/>
    <cellStyle name="Normal" xfId="0" builtinId="0"/>
    <cellStyle name="Normal - Style1" xfId="3165"/>
    <cellStyle name="Normal - Style1 2" xfId="3166"/>
    <cellStyle name="Normal - Style1 2 2" xfId="3167"/>
    <cellStyle name="Normal - Style1 2 3" xfId="3168"/>
    <cellStyle name="Normal - Style1 2 4" xfId="3169"/>
    <cellStyle name="Normal - Style1 3" xfId="3170"/>
    <cellStyle name="Normal - Style1 4" xfId="3171"/>
    <cellStyle name="Normal - Style1_KH TPCP 2016-2020 (tong hop)" xfId="3172"/>
    <cellStyle name="Normal - 유형1" xfId="3173"/>
    <cellStyle name="Normal 10" xfId="3174"/>
    <cellStyle name="Normal 10 2" xfId="3175"/>
    <cellStyle name="Normal 10 2 2" xfId="3176"/>
    <cellStyle name="Normal 10 3" xfId="3177"/>
    <cellStyle name="Normal 10 3 2" xfId="3178"/>
    <cellStyle name="Normal 10 3 3" xfId="3179"/>
    <cellStyle name="Normal 10 4" xfId="3180"/>
    <cellStyle name="Normal 10 5" xfId="3181"/>
    <cellStyle name="Normal 10 6" xfId="3182"/>
    <cellStyle name="Normal 10 7" xfId="3183"/>
    <cellStyle name="Normal 10_05-12  KH trung han 2016-2020 - Liem Thinh edited" xfId="3184"/>
    <cellStyle name="Normal 11" xfId="3185"/>
    <cellStyle name="Normal 11 2" xfId="3186"/>
    <cellStyle name="Normal 11 2 2" xfId="3187"/>
    <cellStyle name="Normal 11 3" xfId="3188"/>
    <cellStyle name="Normal 11 3 2" xfId="3189"/>
    <cellStyle name="Normal 11 3 3" xfId="3190"/>
    <cellStyle name="Normal 11 3 4" xfId="3191"/>
    <cellStyle name="Normal 11 4" xfId="3192"/>
    <cellStyle name="Normal 12" xfId="3193"/>
    <cellStyle name="Normal 12 2" xfId="3194"/>
    <cellStyle name="Normal 12 2 2" xfId="3195"/>
    <cellStyle name="Normal 12 3" xfId="3196"/>
    <cellStyle name="Normal 12 3 2" xfId="3197"/>
    <cellStyle name="Normal 13" xfId="3198"/>
    <cellStyle name="Normal 13 2" xfId="3199"/>
    <cellStyle name="Normal 14" xfId="3200"/>
    <cellStyle name="Normal 14 2" xfId="3201"/>
    <cellStyle name="Normal 14 3" xfId="3202"/>
    <cellStyle name="Normal 14 3 2" xfId="3203"/>
    <cellStyle name="Normal 14 4" xfId="3204"/>
    <cellStyle name="Normal 14 5" xfId="3205"/>
    <cellStyle name="Normal 15" xfId="3206"/>
    <cellStyle name="Normal 15 2" xfId="3207"/>
    <cellStyle name="Normal 15 3" xfId="3208"/>
    <cellStyle name="Normal 16" xfId="3209"/>
    <cellStyle name="Normal 16 2" xfId="3210"/>
    <cellStyle name="Normal 16 2 2" xfId="3211"/>
    <cellStyle name="Normal 16 2 2 2" xfId="3212"/>
    <cellStyle name="Normal 16 2 3" xfId="3213"/>
    <cellStyle name="Normal 16 2 3 2" xfId="3214"/>
    <cellStyle name="Normal 16 2 4" xfId="3215"/>
    <cellStyle name="Normal 16 2 5" xfId="3216"/>
    <cellStyle name="Normal 16 3" xfId="3217"/>
    <cellStyle name="Normal 16 4" xfId="3218"/>
    <cellStyle name="Normal 16 4 2" xfId="3219"/>
    <cellStyle name="Normal 16 5" xfId="3220"/>
    <cellStyle name="Normal 16 5 2" xfId="3221"/>
    <cellStyle name="Normal 17" xfId="3222"/>
    <cellStyle name="Normal 17 2" xfId="3223"/>
    <cellStyle name="Normal 17 2 2" xfId="3224"/>
    <cellStyle name="Normal 17 3 2" xfId="3225"/>
    <cellStyle name="Normal 17 3 2 2" xfId="3226"/>
    <cellStyle name="Normal 17 3 2 2 2" xfId="3227"/>
    <cellStyle name="Normal 17 3 2 3" xfId="3228"/>
    <cellStyle name="Normal 17 3 2 3 2" xfId="3229"/>
    <cellStyle name="Normal 17 3 2 4" xfId="3230"/>
    <cellStyle name="Normal 18" xfId="3231"/>
    <cellStyle name="Normal 18 2" xfId="3232"/>
    <cellStyle name="Normal 18 2 2" xfId="3233"/>
    <cellStyle name="Normal 18 3" xfId="3234"/>
    <cellStyle name="Normal 18 3 2" xfId="3235"/>
    <cellStyle name="Normal 18 4" xfId="3236"/>
    <cellStyle name="Normal 18_05-12  KH trung han 2016-2020 - Liem Thinh edited" xfId="3237"/>
    <cellStyle name="Normal 19" xfId="3238"/>
    <cellStyle name="Normal 19 2" xfId="3239"/>
    <cellStyle name="Normal 19 2 2" xfId="3240"/>
    <cellStyle name="Normal 19 3" xfId="3241"/>
    <cellStyle name="Normal 19 3 2" xfId="3242"/>
    <cellStyle name="Normal 19 4" xfId="3243"/>
    <cellStyle name="Normal 2" xfId="1"/>
    <cellStyle name="Normal 2 10" xfId="3245"/>
    <cellStyle name="Normal 2 10 2" xfId="3246"/>
    <cellStyle name="Normal 2 11" xfId="3247"/>
    <cellStyle name="Normal 2 11 2" xfId="3248"/>
    <cellStyle name="Normal 2 12" xfId="3249"/>
    <cellStyle name="Normal 2 12 2" xfId="3250"/>
    <cellStyle name="Normal 2 13" xfId="3251"/>
    <cellStyle name="Normal 2 13 2" xfId="3252"/>
    <cellStyle name="Normal 2 14" xfId="3253"/>
    <cellStyle name="Normal 2 14 2" xfId="3254"/>
    <cellStyle name="Normal 2 14 2 2" xfId="3255"/>
    <cellStyle name="Normal 2 14 3" xfId="3256"/>
    <cellStyle name="Normal 2 14_Phuongangiao 1-giaoxulykythuat" xfId="3257"/>
    <cellStyle name="Normal 2 15" xfId="3258"/>
    <cellStyle name="Normal 2 16" xfId="3259"/>
    <cellStyle name="Normal 2 17" xfId="3260"/>
    <cellStyle name="Normal 2 18" xfId="3261"/>
    <cellStyle name="Normal 2 19" xfId="3262"/>
    <cellStyle name="Normal 2 2" xfId="3244"/>
    <cellStyle name="Normal 2 2 10" xfId="3264"/>
    <cellStyle name="Normal 2 2 10 2" xfId="3265"/>
    <cellStyle name="Normal 2 2 11" xfId="3266"/>
    <cellStyle name="Normal 2 2 12" xfId="3267"/>
    <cellStyle name="Normal 2 2 13" xfId="3268"/>
    <cellStyle name="Normal 2 2 14" xfId="3269"/>
    <cellStyle name="Normal 2 2 15" xfId="3270"/>
    <cellStyle name="Normal 2 2 2" xfId="3263"/>
    <cellStyle name="Normal 2 2 2 2" xfId="3271"/>
    <cellStyle name="Normal 2 2 2 3" xfId="3272"/>
    <cellStyle name="Normal 2 2 2 4" xfId="3273"/>
    <cellStyle name="Normal 2 2 3" xfId="3274"/>
    <cellStyle name="Normal 2 2 4" xfId="3275"/>
    <cellStyle name="Normal 2 2 4 2" xfId="3276"/>
    <cellStyle name="Normal 2 2 4 2 2" xfId="3277"/>
    <cellStyle name="Normal 2 2 4 3" xfId="3278"/>
    <cellStyle name="Normal 2 2 4 3 2" xfId="3279"/>
    <cellStyle name="Normal 2 2 5" xfId="3280"/>
    <cellStyle name="Normal 2 2 5 2" xfId="3281"/>
    <cellStyle name="Normal 2 2 6" xfId="3282"/>
    <cellStyle name="Normal 2 2 7" xfId="3283"/>
    <cellStyle name="Normal 2 2 8" xfId="3284"/>
    <cellStyle name="Normal 2 2 9" xfId="3285"/>
    <cellStyle name="Normal 2 2_Bieu chi tiet tang quy mo, dch ky thuat 4" xfId="3286"/>
    <cellStyle name="Normal 2 20" xfId="3287"/>
    <cellStyle name="Normal 2 21" xfId="3288"/>
    <cellStyle name="Normal 2 22" xfId="3289"/>
    <cellStyle name="Normal 2 22 2" xfId="3290"/>
    <cellStyle name="Normal 2 23" xfId="3291"/>
    <cellStyle name="Normal 2 24" xfId="3292"/>
    <cellStyle name="Normal 2 25" xfId="3293"/>
    <cellStyle name="Normal 2 26" xfId="3294"/>
    <cellStyle name="Normal 2 26 2" xfId="3295"/>
    <cellStyle name="Normal 2 27" xfId="3296"/>
    <cellStyle name="Normal 2 27 2" xfId="3297"/>
    <cellStyle name="Normal 2 28" xfId="3298"/>
    <cellStyle name="Normal 2 28 2" xfId="3299"/>
    <cellStyle name="Normal 2 29" xfId="3300"/>
    <cellStyle name="Normal 2 3" xfId="3301"/>
    <cellStyle name="Normal 2 3 2" xfId="3302"/>
    <cellStyle name="Normal 2 3 2 2" xfId="3303"/>
    <cellStyle name="Normal 2 3 3" xfId="3304"/>
    <cellStyle name="Normal 2 3 3 2" xfId="3305"/>
    <cellStyle name="Normal 2 3 4" xfId="3306"/>
    <cellStyle name="Normal 2 3_74847_80640" xfId="3307"/>
    <cellStyle name="Normal 2 30" xfId="3308"/>
    <cellStyle name="Normal 2 31" xfId="3309"/>
    <cellStyle name="Normal 2 32" xfId="3310"/>
    <cellStyle name="Normal 2 33" xfId="3311"/>
    <cellStyle name="Normal 2 34" xfId="3312"/>
    <cellStyle name="Normal 2 35" xfId="3313"/>
    <cellStyle name="Normal 2 36" xfId="3314"/>
    <cellStyle name="Normal 2 37" xfId="3315"/>
    <cellStyle name="Normal 2 38" xfId="3316"/>
    <cellStyle name="Normal 2 39" xfId="3317"/>
    <cellStyle name="Normal 2 4" xfId="3318"/>
    <cellStyle name="Normal 2 4 2" xfId="3319"/>
    <cellStyle name="Normal 2 4 2 2" xfId="3320"/>
    <cellStyle name="Normal 2 4 2 2 2" xfId="3321"/>
    <cellStyle name="Normal 2 4 3" xfId="3322"/>
    <cellStyle name="Normal 2 4 3 2" xfId="3323"/>
    <cellStyle name="Normal 2 4 4" xfId="3324"/>
    <cellStyle name="Normal 2 4 4 2" xfId="3325"/>
    <cellStyle name="Normal 2 4 5" xfId="3326"/>
    <cellStyle name="Normal 2 40" xfId="3327"/>
    <cellStyle name="Normal 2 41" xfId="3328"/>
    <cellStyle name="Normal 2 42" xfId="3329"/>
    <cellStyle name="Normal 2 43" xfId="3330"/>
    <cellStyle name="Normal 2 44" xfId="3331"/>
    <cellStyle name="Normal 2 45" xfId="3332"/>
    <cellStyle name="Normal 2 46" xfId="3333"/>
    <cellStyle name="Normal 2 47" xfId="3334"/>
    <cellStyle name="Normal 2 48" xfId="3335"/>
    <cellStyle name="Normal 2 49" xfId="3336"/>
    <cellStyle name="Normal 2 5" xfId="3337"/>
    <cellStyle name="Normal 2 5 2" xfId="3338"/>
    <cellStyle name="Normal 2 50" xfId="3339"/>
    <cellStyle name="Normal 2 51" xfId="3340"/>
    <cellStyle name="Normal 2 52" xfId="3341"/>
    <cellStyle name="Normal 2 53" xfId="3342"/>
    <cellStyle name="Normal 2 54" xfId="3343"/>
    <cellStyle name="Normal 2 55" xfId="3344"/>
    <cellStyle name="Normal 2 56" xfId="3345"/>
    <cellStyle name="Normal 2 6" xfId="3346"/>
    <cellStyle name="Normal 2 6 2" xfId="3347"/>
    <cellStyle name="Normal 2 7" xfId="3348"/>
    <cellStyle name="Normal 2 7 2" xfId="3349"/>
    <cellStyle name="Normal 2 8" xfId="3350"/>
    <cellStyle name="Normal 2 8 2" xfId="3351"/>
    <cellStyle name="Normal 2 9" xfId="3352"/>
    <cellStyle name="Normal 2 9 2" xfId="3353"/>
    <cellStyle name="Normal 20" xfId="3354"/>
    <cellStyle name="Normal 20 2" xfId="3355"/>
    <cellStyle name="Normal 20 2 2" xfId="3356"/>
    <cellStyle name="Normal 20 3" xfId="3357"/>
    <cellStyle name="Normal 21" xfId="3358"/>
    <cellStyle name="Normal 21 2" xfId="3359"/>
    <cellStyle name="Normal 21 2 2" xfId="3360"/>
    <cellStyle name="Normal 21 3" xfId="3361"/>
    <cellStyle name="Normal 22" xfId="3362"/>
    <cellStyle name="Normal 22 2" xfId="3363"/>
    <cellStyle name="Normal 22 2 2" xfId="3364"/>
    <cellStyle name="Normal 23" xfId="3365"/>
    <cellStyle name="Normal 23 2" xfId="3366"/>
    <cellStyle name="Normal 23 2 2" xfId="3367"/>
    <cellStyle name="Normal 23 3" xfId="3368"/>
    <cellStyle name="Normal 23 4" xfId="3369"/>
    <cellStyle name="Normal 24" xfId="3370"/>
    <cellStyle name="Normal 24 2" xfId="3371"/>
    <cellStyle name="Normal 24 2 2" xfId="3372"/>
    <cellStyle name="Normal 24 2 3" xfId="3373"/>
    <cellStyle name="Normal 24 3" xfId="3374"/>
    <cellStyle name="Normal 24 4" xfId="3375"/>
    <cellStyle name="Normal 25" xfId="3376"/>
    <cellStyle name="Normal 25 2" xfId="3377"/>
    <cellStyle name="Normal 25 2 2" xfId="3378"/>
    <cellStyle name="Normal 25 3" xfId="3379"/>
    <cellStyle name="Normal 25 3 2" xfId="3380"/>
    <cellStyle name="Normal 25 4" xfId="3381"/>
    <cellStyle name="Normal 26" xfId="3382"/>
    <cellStyle name="Normal 26 2" xfId="3383"/>
    <cellStyle name="Normal 26 2 2" xfId="3384"/>
    <cellStyle name="Normal 26 3" xfId="3385"/>
    <cellStyle name="Normal 26 4" xfId="3386"/>
    <cellStyle name="Normal 27" xfId="3387"/>
    <cellStyle name="Normal 27 2" xfId="3388"/>
    <cellStyle name="Normal 27 2 2" xfId="3389"/>
    <cellStyle name="Normal 27 3" xfId="3390"/>
    <cellStyle name="Normal 27 4" xfId="3391"/>
    <cellStyle name="Normal 27 5" xfId="3392"/>
    <cellStyle name="Normal 28" xfId="3393"/>
    <cellStyle name="Normal 28 2" xfId="3394"/>
    <cellStyle name="Normal 28 2 2" xfId="3395"/>
    <cellStyle name="Normal 28 2 3" xfId="3396"/>
    <cellStyle name="Normal 29" xfId="3397"/>
    <cellStyle name="Normal 29 2" xfId="3398"/>
    <cellStyle name="Normal 29 3" xfId="3399"/>
    <cellStyle name="Normal 3" xfId="3400"/>
    <cellStyle name="Normal 3 10" xfId="3401"/>
    <cellStyle name="Normal 3 11" xfId="3402"/>
    <cellStyle name="Normal 3 12" xfId="3403"/>
    <cellStyle name="Normal 3 13" xfId="3404"/>
    <cellStyle name="Normal 3 14" xfId="3405"/>
    <cellStyle name="Normal 3 15" xfId="3406"/>
    <cellStyle name="Normal 3 16" xfId="3407"/>
    <cellStyle name="Normal 3 17" xfId="3408"/>
    <cellStyle name="Normal 3 18" xfId="3409"/>
    <cellStyle name="Normal 3 2" xfId="3410"/>
    <cellStyle name="Normal 3 2 2" xfId="3411"/>
    <cellStyle name="Normal 3 2 2 2" xfId="3412"/>
    <cellStyle name="Normal 3 2 2_BieuMauKH" xfId="3413"/>
    <cellStyle name="Normal 3 2 3" xfId="3414"/>
    <cellStyle name="Normal 3 2 3 2" xfId="3415"/>
    <cellStyle name="Normal 3 2 4" xfId="3416"/>
    <cellStyle name="Normal 3 2 5" xfId="3417"/>
    <cellStyle name="Normal 3 2 5 2" xfId="3418"/>
    <cellStyle name="Normal 3 2 6" xfId="3419"/>
    <cellStyle name="Normal 3 2 6 2" xfId="3420"/>
    <cellStyle name="Normal 3 2 7" xfId="3421"/>
    <cellStyle name="Normal 3 2 8" xfId="3422"/>
    <cellStyle name="Normal 3 2 9" xfId="3423"/>
    <cellStyle name="Normal 3 2_BieuMauKH" xfId="3424"/>
    <cellStyle name="Normal 3 3" xfId="3425"/>
    <cellStyle name="Normal 3 3 2" xfId="3426"/>
    <cellStyle name="Normal 3 4" xfId="3427"/>
    <cellStyle name="Normal 3 4 2" xfId="3428"/>
    <cellStyle name="Normal 3 5" xfId="3429"/>
    <cellStyle name="Normal 3 6" xfId="3430"/>
    <cellStyle name="Normal 3 7" xfId="3431"/>
    <cellStyle name="Normal 3 8" xfId="3432"/>
    <cellStyle name="Normal 3 9" xfId="3433"/>
    <cellStyle name="Normal 3_Bieu TH TPCP Vung TNB ngay 4-1-2012" xfId="3434"/>
    <cellStyle name="Normal 30" xfId="3435"/>
    <cellStyle name="Normal 30 2" xfId="3436"/>
    <cellStyle name="Normal 30 2 2" xfId="3437"/>
    <cellStyle name="Normal 30 2 3" xfId="3438"/>
    <cellStyle name="Normal 30 3" xfId="3439"/>
    <cellStyle name="Normal 30 3 2" xfId="3440"/>
    <cellStyle name="Normal 30 3 3" xfId="3441"/>
    <cellStyle name="Normal 30 4" xfId="3442"/>
    <cellStyle name="Normal 30 5" xfId="3443"/>
    <cellStyle name="Normal 31" xfId="3444"/>
    <cellStyle name="Normal 31 2" xfId="3445"/>
    <cellStyle name="Normal 31 2 2" xfId="3446"/>
    <cellStyle name="Normal 31 2 3" xfId="3447"/>
    <cellStyle name="Normal 31 3" xfId="3448"/>
    <cellStyle name="Normal 31 3 2" xfId="3449"/>
    <cellStyle name="Normal 31 3 3" xfId="3450"/>
    <cellStyle name="Normal 31 4" xfId="3451"/>
    <cellStyle name="Normal 31 5" xfId="3452"/>
    <cellStyle name="Normal 32" xfId="3453"/>
    <cellStyle name="Normal 32 2" xfId="3454"/>
    <cellStyle name="Normal 32 2 2" xfId="3455"/>
    <cellStyle name="Normal 32 3" xfId="3456"/>
    <cellStyle name="Normal 33" xfId="3457"/>
    <cellStyle name="Normal 33 2" xfId="3458"/>
    <cellStyle name="Normal 33 3" xfId="3459"/>
    <cellStyle name="Normal 34" xfId="3460"/>
    <cellStyle name="Normal 34 2" xfId="3461"/>
    <cellStyle name="Normal 34 3" xfId="3462"/>
    <cellStyle name="Normal 35" xfId="3463"/>
    <cellStyle name="Normal 35 2" xfId="3464"/>
    <cellStyle name="Normal 36" xfId="3465"/>
    <cellStyle name="Normal 36 2" xfId="3466"/>
    <cellStyle name="Normal 37" xfId="3467"/>
    <cellStyle name="Normal 37 2" xfId="3468"/>
    <cellStyle name="Normal 37 2 2" xfId="3469"/>
    <cellStyle name="Normal 37 2 3" xfId="3470"/>
    <cellStyle name="Normal 37 2 4" xfId="3471"/>
    <cellStyle name="Normal 37 3" xfId="3472"/>
    <cellStyle name="Normal 37 3 2" xfId="3473"/>
    <cellStyle name="Normal 37 4" xfId="3474"/>
    <cellStyle name="Normal 37 5" xfId="3475"/>
    <cellStyle name="Normal 38" xfId="3476"/>
    <cellStyle name="Normal 38 2" xfId="3477"/>
    <cellStyle name="Normal 38 2 2" xfId="3478"/>
    <cellStyle name="Normal 38 3" xfId="3479"/>
    <cellStyle name="Normal 39" xfId="3480"/>
    <cellStyle name="Normal 39 2" xfId="3481"/>
    <cellStyle name="Normal 39 2 2" xfId="3482"/>
    <cellStyle name="Normal 39 2 3" xfId="3483"/>
    <cellStyle name="Normal 39 3" xfId="3484"/>
    <cellStyle name="Normal 39 3 2" xfId="3485"/>
    <cellStyle name="Normal 39 4" xfId="3486"/>
    <cellStyle name="Normal 4" xfId="3487"/>
    <cellStyle name="Normal 4 10" xfId="3488"/>
    <cellStyle name="Normal 4 11" xfId="3489"/>
    <cellStyle name="Normal 4 12" xfId="3490"/>
    <cellStyle name="Normal 4 13" xfId="3491"/>
    <cellStyle name="Normal 4 14" xfId="3492"/>
    <cellStyle name="Normal 4 15" xfId="3493"/>
    <cellStyle name="Normal 4 16" xfId="3494"/>
    <cellStyle name="Normal 4 17" xfId="3495"/>
    <cellStyle name="Normal 4 2" xfId="3496"/>
    <cellStyle name="Normal 4 2 2" xfId="3497"/>
    <cellStyle name="Normal 4 2 2 2" xfId="3498"/>
    <cellStyle name="Normal 4 3" xfId="3499"/>
    <cellStyle name="Normal 4 3 2" xfId="3500"/>
    <cellStyle name="Normal 4 3 3" xfId="3501"/>
    <cellStyle name="Normal 4 4" xfId="3502"/>
    <cellStyle name="Normal 4 5" xfId="3503"/>
    <cellStyle name="Normal 4 6" xfId="3504"/>
    <cellStyle name="Normal 4 7" xfId="3505"/>
    <cellStyle name="Normal 4 8" xfId="3506"/>
    <cellStyle name="Normal 4 9" xfId="3507"/>
    <cellStyle name="Normal 4_57907_63310(1)" xfId="3508"/>
    <cellStyle name="Normal 40" xfId="3509"/>
    <cellStyle name="Normal 40 2" xfId="3510"/>
    <cellStyle name="Normal 41" xfId="3511"/>
    <cellStyle name="Normal 41 2" xfId="3512"/>
    <cellStyle name="Normal 42" xfId="3513"/>
    <cellStyle name="Normal 42 2" xfId="3514"/>
    <cellStyle name="Normal 43" xfId="3515"/>
    <cellStyle name="Normal 43 2" xfId="3516"/>
    <cellStyle name="Normal 44" xfId="3517"/>
    <cellStyle name="Normal 44 2" xfId="3518"/>
    <cellStyle name="Normal 45" xfId="3519"/>
    <cellStyle name="Normal 45 2" xfId="3520"/>
    <cellStyle name="Normal 46" xfId="3521"/>
    <cellStyle name="Normal 46 2" xfId="3522"/>
    <cellStyle name="Normal 46 3" xfId="3523"/>
    <cellStyle name="Normal 47" xfId="3524"/>
    <cellStyle name="Normal 47 2" xfId="3525"/>
    <cellStyle name="Normal 48" xfId="3526"/>
    <cellStyle name="Normal 48 2" xfId="3527"/>
    <cellStyle name="Normal 49" xfId="3528"/>
    <cellStyle name="Normal 49 2" xfId="3529"/>
    <cellStyle name="Normal 5" xfId="3530"/>
    <cellStyle name="Normal 5 2" xfId="3531"/>
    <cellStyle name="Normal 5 2 2" xfId="3532"/>
    <cellStyle name="Normal 5 2 2 2" xfId="3533"/>
    <cellStyle name="Normal 5 3" xfId="3534"/>
    <cellStyle name="Normal 50" xfId="3535"/>
    <cellStyle name="Normal 50 2" xfId="3536"/>
    <cellStyle name="Normal 51" xfId="3537"/>
    <cellStyle name="Normal 51 2" xfId="3538"/>
    <cellStyle name="Normal 52" xfId="3539"/>
    <cellStyle name="Normal 52 2" xfId="3540"/>
    <cellStyle name="Normal 53" xfId="3541"/>
    <cellStyle name="Normal 53 2" xfId="3542"/>
    <cellStyle name="Normal 54" xfId="3543"/>
    <cellStyle name="Normal 54 2" xfId="3544"/>
    <cellStyle name="Normal 55" xfId="3545"/>
    <cellStyle name="Normal 55 2" xfId="3546"/>
    <cellStyle name="Normal 56" xfId="3547"/>
    <cellStyle name="Normal 56 2" xfId="3548"/>
    <cellStyle name="Normal 56 3" xfId="3549"/>
    <cellStyle name="Normal 56 4" xfId="3550"/>
    <cellStyle name="Normal 57" xfId="3551"/>
    <cellStyle name="Normal 58" xfId="3552"/>
    <cellStyle name="Normal 59" xfId="3553"/>
    <cellStyle name="Normal 6" xfId="3554"/>
    <cellStyle name="Normal 6 10" xfId="3555"/>
    <cellStyle name="Normal 6 11" xfId="3556"/>
    <cellStyle name="Normal 6 12" xfId="3557"/>
    <cellStyle name="Normal 6 13" xfId="3558"/>
    <cellStyle name="Normal 6 14" xfId="3559"/>
    <cellStyle name="Normal 6 15" xfId="3560"/>
    <cellStyle name="Normal 6 16" xfId="3561"/>
    <cellStyle name="Normal 6 2" xfId="3562"/>
    <cellStyle name="Normal 6 2 2" xfId="3563"/>
    <cellStyle name="Normal 6 2 2 2" xfId="3564"/>
    <cellStyle name="Normal 6 2 3" xfId="3565"/>
    <cellStyle name="Normal 6 3" xfId="3566"/>
    <cellStyle name="Normal 6 3 2" xfId="3567"/>
    <cellStyle name="Normal 6 4" xfId="3568"/>
    <cellStyle name="Normal 6 5" xfId="3569"/>
    <cellStyle name="Normal 6 6" xfId="3570"/>
    <cellStyle name="Normal 6 7" xfId="3571"/>
    <cellStyle name="Normal 6 8" xfId="3572"/>
    <cellStyle name="Normal 6 9" xfId="3573"/>
    <cellStyle name="Normal 6_TPCP trinh UBND ngay 27-12" xfId="3574"/>
    <cellStyle name="Normal 60" xfId="3575"/>
    <cellStyle name="Normal 61" xfId="3576"/>
    <cellStyle name="Normal 62" xfId="3577"/>
    <cellStyle name="Normal 63" xfId="3578"/>
    <cellStyle name="Normal 64" xfId="3579"/>
    <cellStyle name="Normal 65" xfId="3580"/>
    <cellStyle name="Normal 66" xfId="3581"/>
    <cellStyle name="Normal 67" xfId="3582"/>
    <cellStyle name="Normal 68" xfId="3583"/>
    <cellStyle name="Normal 69" xfId="3584"/>
    <cellStyle name="Normal 7" xfId="3585"/>
    <cellStyle name="Normal 7 2" xfId="3586"/>
    <cellStyle name="Normal 7 2 2" xfId="3587"/>
    <cellStyle name="Normal 7 2 3" xfId="3588"/>
    <cellStyle name="Normal 7 3" xfId="3589"/>
    <cellStyle name="Normal 7 3 2" xfId="3590"/>
    <cellStyle name="Normal 7 3 2 2" xfId="3591"/>
    <cellStyle name="Normal 7 3 3" xfId="3592"/>
    <cellStyle name="Normal 7 4" xfId="3593"/>
    <cellStyle name="Normal 7 5" xfId="3594"/>
    <cellStyle name="Normal 7_!1 1 bao cao giao KH ve HTCMT vung TNB   12-12-2011" xfId="3595"/>
    <cellStyle name="Normal 70" xfId="3596"/>
    <cellStyle name="Normal 71" xfId="3597"/>
    <cellStyle name="Normal 72" xfId="3598"/>
    <cellStyle name="Normal 73" xfId="3599"/>
    <cellStyle name="Normal 74" xfId="3600"/>
    <cellStyle name="Normal 75" xfId="3601"/>
    <cellStyle name="Normal 76" xfId="3602"/>
    <cellStyle name="Normal 77" xfId="3603"/>
    <cellStyle name="Normal 78" xfId="3604"/>
    <cellStyle name="Normal 79" xfId="3605"/>
    <cellStyle name="Normal 8" xfId="3606"/>
    <cellStyle name="Normal 8 2" xfId="3607"/>
    <cellStyle name="Normal 8 2 2" xfId="3608"/>
    <cellStyle name="Normal 8 2 2 2" xfId="3609"/>
    <cellStyle name="Normal 8 2 2 2 2" xfId="3610"/>
    <cellStyle name="Normal 8 2 3" xfId="3611"/>
    <cellStyle name="Normal 8 2 3 2" xfId="3612"/>
    <cellStyle name="Normal 8 2_Phuongangiao 1-giaoxulykythuat" xfId="3613"/>
    <cellStyle name="Normal 8 3" xfId="3614"/>
    <cellStyle name="Normal 8 3 2" xfId="3615"/>
    <cellStyle name="Normal 8 4" xfId="3616"/>
    <cellStyle name="Normal 8 5" xfId="3617"/>
    <cellStyle name="Normal 8_Bieu6(JICA)" xfId="3618"/>
    <cellStyle name="Normal 80" xfId="3619"/>
    <cellStyle name="Normal 81" xfId="3620"/>
    <cellStyle name="Normal 82" xfId="3621"/>
    <cellStyle name="Normal 83" xfId="3622"/>
    <cellStyle name="Normal 84" xfId="3623"/>
    <cellStyle name="Normal 85" xfId="3624"/>
    <cellStyle name="Normal 86" xfId="3625"/>
    <cellStyle name="Normal 87" xfId="3626"/>
    <cellStyle name="Normal 88" xfId="3627"/>
    <cellStyle name="Normal 89" xfId="3628"/>
    <cellStyle name="Normal 9" xfId="3629"/>
    <cellStyle name="Normal 9 10" xfId="3630"/>
    <cellStyle name="Normal 9 12" xfId="3631"/>
    <cellStyle name="Normal 9 13" xfId="3632"/>
    <cellStyle name="Normal 9 17" xfId="3633"/>
    <cellStyle name="Normal 9 2" xfId="3634"/>
    <cellStyle name="Normal 9 2 2" xfId="3635"/>
    <cellStyle name="Normal 9 21" xfId="3636"/>
    <cellStyle name="Normal 9 23" xfId="3637"/>
    <cellStyle name="Normal 9 3" xfId="3638"/>
    <cellStyle name="Normal 9 46" xfId="3639"/>
    <cellStyle name="Normal 9 47" xfId="3640"/>
    <cellStyle name="Normal 9 48" xfId="3641"/>
    <cellStyle name="Normal 9 49" xfId="3642"/>
    <cellStyle name="Normal 9 50" xfId="3643"/>
    <cellStyle name="Normal 9 51" xfId="3644"/>
    <cellStyle name="Normal 9 52" xfId="3645"/>
    <cellStyle name="Normal 9_Bieu KH trung han BKH TW" xfId="3646"/>
    <cellStyle name="Normal 90" xfId="3647"/>
    <cellStyle name="Normal 91" xfId="3648"/>
    <cellStyle name="Normal 92" xfId="3649"/>
    <cellStyle name="Normal 93" xfId="3650"/>
    <cellStyle name="Normal_Bieu mau (CV ) 2" xfId="5124"/>
    <cellStyle name="Normal_Sheet1 (2)" xfId="5125"/>
    <cellStyle name="Normal1" xfId="3651"/>
    <cellStyle name="Normal8" xfId="3652"/>
    <cellStyle name="Normalny_Cennik obowiazuje od 06-08-2001 r (1)" xfId="3653"/>
    <cellStyle name="Note 2" xfId="3654"/>
    <cellStyle name="Note 2 2" xfId="3655"/>
    <cellStyle name="Note 3" xfId="3656"/>
    <cellStyle name="Note 3 2" xfId="3657"/>
    <cellStyle name="Note 4" xfId="3658"/>
    <cellStyle name="Note 4 2" xfId="3659"/>
    <cellStyle name="Note 5" xfId="3660"/>
    <cellStyle name="NWM" xfId="3661"/>
    <cellStyle name="nga" xfId="3662"/>
    <cellStyle name="Ò_x000a_Normal_123569" xfId="3663"/>
    <cellStyle name="Ò_x000d_Normal_123569" xfId="3664"/>
    <cellStyle name="Ò_x005f_x000d_Normal_123569" xfId="3665"/>
    <cellStyle name="Ò_x005f_x005f_x005f_x000d_Normal_123569" xfId="3666"/>
    <cellStyle name="Œ…‹æØ‚è [0.00]_ÆÂ¹²" xfId="3667"/>
    <cellStyle name="Œ…‹æØ‚è_laroux" xfId="3668"/>
    <cellStyle name="oft Excel]_x000a__x000a_Comment=open=/f ‚ðw’è‚·‚é‚ÆAƒ†[ƒU[’è‹`ŠÖ”‚ðŠÖ”“\‚è•t‚¯‚Ìˆê——‚É“o˜^‚·‚é‚±‚Æ‚ª‚Å‚«‚Ü‚·B_x000a__x000a_Maximized" xfId="3669"/>
    <cellStyle name="oft Excel]_x000a__x000a_Comment=open=/f ‚ðŽw’è‚·‚é‚ÆAƒ†[ƒU[’è‹`ŠÖ”‚ðŠÖ”“\‚è•t‚¯‚Ìˆê——‚É“o˜^‚·‚é‚±‚Æ‚ª‚Å‚«‚Ü‚·B_x000a__x000a_Maximized" xfId="3670"/>
    <cellStyle name="oft Excel]_x000a__x000a_Comment=The open=/f lines load custom functions into the Paste Function list._x000a__x000a_Maximized=2_x000a__x000a_Basics=1_x000a__x000a_A" xfId="3671"/>
    <cellStyle name="oft Excel]_x000a__x000a_Comment=The open=/f lines load custom functions into the Paste Function list._x000a__x000a_Maximized=3_x000a__x000a_Basics=1_x000a__x000a_A" xfId="3672"/>
    <cellStyle name="oft Excel]_x000d__x000a_Comment=open=/f ‚ðw’è‚·‚é‚ÆAƒ†[ƒU[’è‹`ŠÖ”‚ðŠÖ”“\‚è•t‚¯‚Ìˆê——‚É“o˜^‚·‚é‚±‚Æ‚ª‚Å‚«‚Ü‚·B_x000d__x000a_Maximized" xfId="3673"/>
    <cellStyle name="oft Excel]_x000d__x000a_Comment=open=/f ‚ðŽw’è‚·‚é‚ÆAƒ†[ƒU[’è‹`ŠÖ”‚ðŠÖ”“\‚è•t‚¯‚Ìˆê——‚É“o˜^‚·‚é‚±‚Æ‚ª‚Å‚«‚Ü‚·B_x000d__x000a_Maximized" xfId="3674"/>
    <cellStyle name="oft Excel]_x000d__x000a_Comment=The open=/f lines load custom functions into the Paste Function list._x000d__x000a_Maximized=2_x000d__x000a_Basics=1_x000d__x000a_A" xfId="3675"/>
    <cellStyle name="oft Excel]_x000d__x000a_Comment=The open=/f lines load custom functions into the Paste Function list._x000d__x000a_Maximized=3_x000d__x000a_Basics=1_x000d__x000a_A" xfId="3676"/>
    <cellStyle name="oft Excel]_x005f_x000d__x005f_x000a_Comment=open=/f ‚ðw’è‚·‚é‚ÆAƒ†[ƒU[’è‹`ŠÖ”‚ðŠÖ”“\‚è•t‚¯‚Ìˆê——‚É“o˜^‚·‚é‚±‚Æ‚ª‚Å‚«‚Ü‚·B_x005f_x000d__x005f_x000a_Maximized" xfId="3677"/>
    <cellStyle name="omma [0]_Mktg Prog" xfId="3678"/>
    <cellStyle name="ormal_Sheet1_1" xfId="3679"/>
    <cellStyle name="Output 2" xfId="3680"/>
    <cellStyle name="p" xfId="3681"/>
    <cellStyle name="paint" xfId="3682"/>
    <cellStyle name="paint 2" xfId="3683"/>
    <cellStyle name="paint_05-12  KH trung han 2016-2020 - Liem Thinh edited" xfId="3684"/>
    <cellStyle name="Pattern" xfId="3685"/>
    <cellStyle name="Pattern 10" xfId="3686"/>
    <cellStyle name="Pattern 11" xfId="3687"/>
    <cellStyle name="Pattern 12" xfId="3688"/>
    <cellStyle name="Pattern 13" xfId="3689"/>
    <cellStyle name="Pattern 14" xfId="3690"/>
    <cellStyle name="Pattern 15" xfId="3691"/>
    <cellStyle name="Pattern 16" xfId="3692"/>
    <cellStyle name="Pattern 17" xfId="3693"/>
    <cellStyle name="Pattern 2" xfId="3694"/>
    <cellStyle name="Pattern 3" xfId="3695"/>
    <cellStyle name="Pattern 4" xfId="3696"/>
    <cellStyle name="Pattern 5" xfId="3697"/>
    <cellStyle name="Pattern 6" xfId="3698"/>
    <cellStyle name="Pattern 7" xfId="3699"/>
    <cellStyle name="Pattern 8" xfId="3700"/>
    <cellStyle name="Pattern 9" xfId="3701"/>
    <cellStyle name="per.style" xfId="3702"/>
    <cellStyle name="per.style 2" xfId="3703"/>
    <cellStyle name="Percent %" xfId="3704"/>
    <cellStyle name="Percent % Long Underline" xfId="3705"/>
    <cellStyle name="Percent %_Worksheet in  US Financial Statements Ref. Workbook - Single Co" xfId="3706"/>
    <cellStyle name="Percent (0)" xfId="3707"/>
    <cellStyle name="Percent (0) 10" xfId="3708"/>
    <cellStyle name="Percent (0) 11" xfId="3709"/>
    <cellStyle name="Percent (0) 12" xfId="3710"/>
    <cellStyle name="Percent (0) 13" xfId="3711"/>
    <cellStyle name="Percent (0) 14" xfId="3712"/>
    <cellStyle name="Percent (0) 15" xfId="3713"/>
    <cellStyle name="Percent (0) 2" xfId="3714"/>
    <cellStyle name="Percent (0) 3" xfId="3715"/>
    <cellStyle name="Percent (0) 4" xfId="3716"/>
    <cellStyle name="Percent (0) 5" xfId="3717"/>
    <cellStyle name="Percent (0) 6" xfId="3718"/>
    <cellStyle name="Percent (0) 7" xfId="3719"/>
    <cellStyle name="Percent (0) 8" xfId="3720"/>
    <cellStyle name="Percent (0) 9" xfId="3721"/>
    <cellStyle name="Percent [0]" xfId="3722"/>
    <cellStyle name="Percent [0] 10" xfId="3723"/>
    <cellStyle name="Percent [0] 11" xfId="3724"/>
    <cellStyle name="Percent [0] 12" xfId="3725"/>
    <cellStyle name="Percent [0] 13" xfId="3726"/>
    <cellStyle name="Percent [0] 14" xfId="3727"/>
    <cellStyle name="Percent [0] 15" xfId="3728"/>
    <cellStyle name="Percent [0] 16" xfId="3729"/>
    <cellStyle name="Percent [0] 2" xfId="3730"/>
    <cellStyle name="Percent [0] 3" xfId="3731"/>
    <cellStyle name="Percent [0] 4" xfId="3732"/>
    <cellStyle name="Percent [0] 5" xfId="3733"/>
    <cellStyle name="Percent [0] 6" xfId="3734"/>
    <cellStyle name="Percent [0] 7" xfId="3735"/>
    <cellStyle name="Percent [0] 8" xfId="3736"/>
    <cellStyle name="Percent [0] 9" xfId="3737"/>
    <cellStyle name="Percent [00]" xfId="3738"/>
    <cellStyle name="Percent [00] 10" xfId="3739"/>
    <cellStyle name="Percent [00] 11" xfId="3740"/>
    <cellStyle name="Percent [00] 12" xfId="3741"/>
    <cellStyle name="Percent [00] 13" xfId="3742"/>
    <cellStyle name="Percent [00] 14" xfId="3743"/>
    <cellStyle name="Percent [00] 15" xfId="3744"/>
    <cellStyle name="Percent [00] 16" xfId="3745"/>
    <cellStyle name="Percent [00] 2" xfId="3746"/>
    <cellStyle name="Percent [00] 3" xfId="3747"/>
    <cellStyle name="Percent [00] 4" xfId="3748"/>
    <cellStyle name="Percent [00] 5" xfId="3749"/>
    <cellStyle name="Percent [00] 6" xfId="3750"/>
    <cellStyle name="Percent [00] 7" xfId="3751"/>
    <cellStyle name="Percent [00] 8" xfId="3752"/>
    <cellStyle name="Percent [00] 9" xfId="3753"/>
    <cellStyle name="Percent [2]" xfId="3754"/>
    <cellStyle name="Percent [2] 10" xfId="3755"/>
    <cellStyle name="Percent [2] 11" xfId="3756"/>
    <cellStyle name="Percent [2] 12" xfId="3757"/>
    <cellStyle name="Percent [2] 13" xfId="3758"/>
    <cellStyle name="Percent [2] 14" xfId="3759"/>
    <cellStyle name="Percent [2] 15" xfId="3760"/>
    <cellStyle name="Percent [2] 16" xfId="3761"/>
    <cellStyle name="Percent [2] 2" xfId="3762"/>
    <cellStyle name="Percent [2] 2 2" xfId="3763"/>
    <cellStyle name="Percent [2] 3" xfId="3764"/>
    <cellStyle name="Percent [2] 4" xfId="3765"/>
    <cellStyle name="Percent [2] 5" xfId="3766"/>
    <cellStyle name="Percent [2] 6" xfId="3767"/>
    <cellStyle name="Percent [2] 7" xfId="3768"/>
    <cellStyle name="Percent [2] 8" xfId="3769"/>
    <cellStyle name="Percent [2] 9" xfId="3770"/>
    <cellStyle name="Percent 0.0%" xfId="3771"/>
    <cellStyle name="Percent 0.0% Long Underline" xfId="3772"/>
    <cellStyle name="Percent 0.00%" xfId="3773"/>
    <cellStyle name="Percent 0.00% Long Underline" xfId="3774"/>
    <cellStyle name="Percent 0.000%" xfId="3775"/>
    <cellStyle name="Percent 0.000% Long Underline" xfId="3776"/>
    <cellStyle name="Percent 10" xfId="3777"/>
    <cellStyle name="Percent 10 2" xfId="3778"/>
    <cellStyle name="Percent 11" xfId="3779"/>
    <cellStyle name="Percent 11 2" xfId="3780"/>
    <cellStyle name="Percent 12" xfId="3781"/>
    <cellStyle name="Percent 12 2" xfId="3782"/>
    <cellStyle name="Percent 13" xfId="3783"/>
    <cellStyle name="Percent 13 2" xfId="3784"/>
    <cellStyle name="Percent 14" xfId="3785"/>
    <cellStyle name="Percent 14 2" xfId="3786"/>
    <cellStyle name="Percent 15" xfId="3787"/>
    <cellStyle name="Percent 16" xfId="3788"/>
    <cellStyle name="Percent 17" xfId="3789"/>
    <cellStyle name="Percent 18" xfId="3790"/>
    <cellStyle name="Percent 19" xfId="3791"/>
    <cellStyle name="Percent 19 2" xfId="3792"/>
    <cellStyle name="Percent 2" xfId="3793"/>
    <cellStyle name="Percent 2 2" xfId="3794"/>
    <cellStyle name="Percent 2 2 2" xfId="3795"/>
    <cellStyle name="Percent 2 2 2 2" xfId="3796"/>
    <cellStyle name="Percent 2 2 3" xfId="3797"/>
    <cellStyle name="Percent 2 2 3 2" xfId="3798"/>
    <cellStyle name="Percent 2 3" xfId="3799"/>
    <cellStyle name="Percent 2 3 2" xfId="3800"/>
    <cellStyle name="Percent 2 4" xfId="3801"/>
    <cellStyle name="Percent 2 5" xfId="3802"/>
    <cellStyle name="Percent 20" xfId="3803"/>
    <cellStyle name="Percent 20 2" xfId="3804"/>
    <cellStyle name="Percent 21" xfId="3805"/>
    <cellStyle name="Percent 22" xfId="3806"/>
    <cellStyle name="Percent 23" xfId="3807"/>
    <cellStyle name="Percent 3" xfId="3808"/>
    <cellStyle name="Percent 3 2" xfId="3809"/>
    <cellStyle name="Percent 3 2 2" xfId="3810"/>
    <cellStyle name="Percent 3 3" xfId="3811"/>
    <cellStyle name="Percent 4" xfId="3812"/>
    <cellStyle name="Percent 4 2" xfId="3813"/>
    <cellStyle name="Percent 5" xfId="3814"/>
    <cellStyle name="Percent 5 2" xfId="3815"/>
    <cellStyle name="Percent 5 3" xfId="3816"/>
    <cellStyle name="Percent 6" xfId="3817"/>
    <cellStyle name="Percent 6 2" xfId="3818"/>
    <cellStyle name="Percent 6 2 2" xfId="3819"/>
    <cellStyle name="Percent 6 3" xfId="3820"/>
    <cellStyle name="Percent 7" xfId="3821"/>
    <cellStyle name="Percent 7 2" xfId="3822"/>
    <cellStyle name="Percent 7 3" xfId="3823"/>
    <cellStyle name="Percent 8" xfId="3824"/>
    <cellStyle name="Percent 8 2" xfId="3825"/>
    <cellStyle name="Percent 8 3" xfId="3826"/>
    <cellStyle name="Percent 9" xfId="3827"/>
    <cellStyle name="Percent 9 2" xfId="3828"/>
    <cellStyle name="PERCENTAGE" xfId="3829"/>
    <cellStyle name="PERCENTAGE 2" xfId="3830"/>
    <cellStyle name="PrePop Currency (0)" xfId="3831"/>
    <cellStyle name="PrePop Currency (0) 10" xfId="3832"/>
    <cellStyle name="PrePop Currency (0) 11" xfId="3833"/>
    <cellStyle name="PrePop Currency (0) 12" xfId="3834"/>
    <cellStyle name="PrePop Currency (0) 13" xfId="3835"/>
    <cellStyle name="PrePop Currency (0) 14" xfId="3836"/>
    <cellStyle name="PrePop Currency (0) 15" xfId="3837"/>
    <cellStyle name="PrePop Currency (0) 16" xfId="3838"/>
    <cellStyle name="PrePop Currency (0) 2" xfId="3839"/>
    <cellStyle name="PrePop Currency (0) 3" xfId="3840"/>
    <cellStyle name="PrePop Currency (0) 4" xfId="3841"/>
    <cellStyle name="PrePop Currency (0) 5" xfId="3842"/>
    <cellStyle name="PrePop Currency (0) 6" xfId="3843"/>
    <cellStyle name="PrePop Currency (0) 7" xfId="3844"/>
    <cellStyle name="PrePop Currency (0) 8" xfId="3845"/>
    <cellStyle name="PrePop Currency (0) 9" xfId="3846"/>
    <cellStyle name="PrePop Currency (2)" xfId="3847"/>
    <cellStyle name="PrePop Currency (2) 10" xfId="3848"/>
    <cellStyle name="PrePop Currency (2) 11" xfId="3849"/>
    <cellStyle name="PrePop Currency (2) 12" xfId="3850"/>
    <cellStyle name="PrePop Currency (2) 13" xfId="3851"/>
    <cellStyle name="PrePop Currency (2) 14" xfId="3852"/>
    <cellStyle name="PrePop Currency (2) 15" xfId="3853"/>
    <cellStyle name="PrePop Currency (2) 16" xfId="3854"/>
    <cellStyle name="PrePop Currency (2) 2" xfId="3855"/>
    <cellStyle name="PrePop Currency (2) 3" xfId="3856"/>
    <cellStyle name="PrePop Currency (2) 4" xfId="3857"/>
    <cellStyle name="PrePop Currency (2) 5" xfId="3858"/>
    <cellStyle name="PrePop Currency (2) 6" xfId="3859"/>
    <cellStyle name="PrePop Currency (2) 7" xfId="3860"/>
    <cellStyle name="PrePop Currency (2) 8" xfId="3861"/>
    <cellStyle name="PrePop Currency (2) 9" xfId="3862"/>
    <cellStyle name="PrePop Units (0)" xfId="3863"/>
    <cellStyle name="PrePop Units (0) 10" xfId="3864"/>
    <cellStyle name="PrePop Units (0) 11" xfId="3865"/>
    <cellStyle name="PrePop Units (0) 12" xfId="3866"/>
    <cellStyle name="PrePop Units (0) 13" xfId="3867"/>
    <cellStyle name="PrePop Units (0) 14" xfId="3868"/>
    <cellStyle name="PrePop Units (0) 15" xfId="3869"/>
    <cellStyle name="PrePop Units (0) 16" xfId="3870"/>
    <cellStyle name="PrePop Units (0) 2" xfId="3871"/>
    <cellStyle name="PrePop Units (0) 3" xfId="3872"/>
    <cellStyle name="PrePop Units (0) 4" xfId="3873"/>
    <cellStyle name="PrePop Units (0) 5" xfId="3874"/>
    <cellStyle name="PrePop Units (0) 6" xfId="3875"/>
    <cellStyle name="PrePop Units (0) 7" xfId="3876"/>
    <cellStyle name="PrePop Units (0) 8" xfId="3877"/>
    <cellStyle name="PrePop Units (0) 9" xfId="3878"/>
    <cellStyle name="PrePop Units (1)" xfId="3879"/>
    <cellStyle name="PrePop Units (1) 10" xfId="3880"/>
    <cellStyle name="PrePop Units (1) 11" xfId="3881"/>
    <cellStyle name="PrePop Units (1) 12" xfId="3882"/>
    <cellStyle name="PrePop Units (1) 13" xfId="3883"/>
    <cellStyle name="PrePop Units (1) 14" xfId="3884"/>
    <cellStyle name="PrePop Units (1) 15" xfId="3885"/>
    <cellStyle name="PrePop Units (1) 16" xfId="3886"/>
    <cellStyle name="PrePop Units (1) 2" xfId="3887"/>
    <cellStyle name="PrePop Units (1) 3" xfId="3888"/>
    <cellStyle name="PrePop Units (1) 4" xfId="3889"/>
    <cellStyle name="PrePop Units (1) 5" xfId="3890"/>
    <cellStyle name="PrePop Units (1) 6" xfId="3891"/>
    <cellStyle name="PrePop Units (1) 7" xfId="3892"/>
    <cellStyle name="PrePop Units (1) 8" xfId="3893"/>
    <cellStyle name="PrePop Units (1) 9" xfId="3894"/>
    <cellStyle name="PrePop Units (2)" xfId="3895"/>
    <cellStyle name="PrePop Units (2) 10" xfId="3896"/>
    <cellStyle name="PrePop Units (2) 11" xfId="3897"/>
    <cellStyle name="PrePop Units (2) 12" xfId="3898"/>
    <cellStyle name="PrePop Units (2) 13" xfId="3899"/>
    <cellStyle name="PrePop Units (2) 14" xfId="3900"/>
    <cellStyle name="PrePop Units (2) 15" xfId="3901"/>
    <cellStyle name="PrePop Units (2) 16" xfId="3902"/>
    <cellStyle name="PrePop Units (2) 2" xfId="3903"/>
    <cellStyle name="PrePop Units (2) 3" xfId="3904"/>
    <cellStyle name="PrePop Units (2) 4" xfId="3905"/>
    <cellStyle name="PrePop Units (2) 5" xfId="3906"/>
    <cellStyle name="PrePop Units (2) 6" xfId="3907"/>
    <cellStyle name="PrePop Units (2) 7" xfId="3908"/>
    <cellStyle name="PrePop Units (2) 8" xfId="3909"/>
    <cellStyle name="PrePop Units (2) 9" xfId="3910"/>
    <cellStyle name="pricing" xfId="3911"/>
    <cellStyle name="pricing 2" xfId="3912"/>
    <cellStyle name="PSChar" xfId="3913"/>
    <cellStyle name="PSHeading" xfId="3914"/>
    <cellStyle name="Quantity" xfId="3915"/>
    <cellStyle name="regstoresfromspecstores" xfId="3916"/>
    <cellStyle name="regstoresfromspecstores 2" xfId="3917"/>
    <cellStyle name="RevList" xfId="3918"/>
    <cellStyle name="rlink_tiªn l­în_x005f_x001b_Hyperlink_TONG HOP KINH PHI" xfId="3919"/>
    <cellStyle name="rmal_ADAdot" xfId="3920"/>
    <cellStyle name="S—_x0008_" xfId="3921"/>
    <cellStyle name="S—_x0008_ 2" xfId="3922"/>
    <cellStyle name="S—_x0008_ 3" xfId="3923"/>
    <cellStyle name="s]_x000a__x000a_spooler=yes_x000a__x000a_load=_x000a__x000a_Beep=yes_x000a__x000a_NullPort=None_x000a__x000a_BorderWidth=3_x000a__x000a_CursorBlinkRate=1200_x000a__x000a_DoubleClickSpeed=452_x000a__x000a_Programs=co" xfId="3924"/>
    <cellStyle name="s]_x000d__x000a_spooler=yes_x000d__x000a_load=_x000d__x000a_Beep=yes_x000d__x000a_NullPort=None_x000d__x000a_BorderWidth=3_x000d__x000a_CursorBlinkRate=1200_x000d__x000a_DoubleClickSpeed=452_x000d__x000a_Programs=co" xfId="3925"/>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926"/>
    <cellStyle name="S—_x0008__KH TPCP vung TNB (03-1-2012)" xfId="3927"/>
    <cellStyle name="S—_x005f_x0008_" xfId="3928"/>
    <cellStyle name="SAPBEXaggData" xfId="3929"/>
    <cellStyle name="SAPBEXaggData 2" xfId="3930"/>
    <cellStyle name="SAPBEXaggDataEmph" xfId="3931"/>
    <cellStyle name="SAPBEXaggDataEmph 2" xfId="3932"/>
    <cellStyle name="SAPBEXaggItem" xfId="3933"/>
    <cellStyle name="SAPBEXaggItem 2" xfId="3934"/>
    <cellStyle name="SAPBEXchaText" xfId="3935"/>
    <cellStyle name="SAPBEXchaText 2" xfId="3936"/>
    <cellStyle name="SAPBEXexcBad7" xfId="3937"/>
    <cellStyle name="SAPBEXexcBad7 2" xfId="3938"/>
    <cellStyle name="SAPBEXexcBad8" xfId="3939"/>
    <cellStyle name="SAPBEXexcBad8 2" xfId="3940"/>
    <cellStyle name="SAPBEXexcBad9" xfId="3941"/>
    <cellStyle name="SAPBEXexcBad9 2" xfId="3942"/>
    <cellStyle name="SAPBEXexcCritical4" xfId="3943"/>
    <cellStyle name="SAPBEXexcCritical4 2" xfId="3944"/>
    <cellStyle name="SAPBEXexcCritical5" xfId="3945"/>
    <cellStyle name="SAPBEXexcCritical5 2" xfId="3946"/>
    <cellStyle name="SAPBEXexcCritical6" xfId="3947"/>
    <cellStyle name="SAPBEXexcCritical6 2" xfId="3948"/>
    <cellStyle name="SAPBEXexcGood1" xfId="3949"/>
    <cellStyle name="SAPBEXexcGood1 2" xfId="3950"/>
    <cellStyle name="SAPBEXexcGood2" xfId="3951"/>
    <cellStyle name="SAPBEXexcGood2 2" xfId="3952"/>
    <cellStyle name="SAPBEXexcGood3" xfId="3953"/>
    <cellStyle name="SAPBEXexcGood3 2" xfId="3954"/>
    <cellStyle name="SAPBEXfilterDrill" xfId="3955"/>
    <cellStyle name="SAPBEXfilterDrill 2" xfId="3956"/>
    <cellStyle name="SAPBEXfilterItem" xfId="3957"/>
    <cellStyle name="SAPBEXfilterItem 2" xfId="3958"/>
    <cellStyle name="SAPBEXfilterText" xfId="3959"/>
    <cellStyle name="SAPBEXfilterText 2" xfId="3960"/>
    <cellStyle name="SAPBEXformats" xfId="3961"/>
    <cellStyle name="SAPBEXformats 2" xfId="3962"/>
    <cellStyle name="SAPBEXheaderItem" xfId="3963"/>
    <cellStyle name="SAPBEXheaderItem 2" xfId="3964"/>
    <cellStyle name="SAPBEXheaderText" xfId="3965"/>
    <cellStyle name="SAPBEXheaderText 2" xfId="3966"/>
    <cellStyle name="SAPBEXresData" xfId="3967"/>
    <cellStyle name="SAPBEXresData 2" xfId="3968"/>
    <cellStyle name="SAPBEXresDataEmph" xfId="3969"/>
    <cellStyle name="SAPBEXresDataEmph 2" xfId="3970"/>
    <cellStyle name="SAPBEXresItem" xfId="3971"/>
    <cellStyle name="SAPBEXresItem 2" xfId="3972"/>
    <cellStyle name="SAPBEXstdData" xfId="3973"/>
    <cellStyle name="SAPBEXstdData 2" xfId="3974"/>
    <cellStyle name="SAPBEXstdDataEmph" xfId="3975"/>
    <cellStyle name="SAPBEXstdDataEmph 2" xfId="3976"/>
    <cellStyle name="SAPBEXstdItem" xfId="3977"/>
    <cellStyle name="SAPBEXstdItem 2" xfId="3978"/>
    <cellStyle name="SAPBEXtitle" xfId="3979"/>
    <cellStyle name="SAPBEXtitle 2" xfId="3980"/>
    <cellStyle name="SAPBEXundefined" xfId="3981"/>
    <cellStyle name="SAPBEXundefined 2" xfId="3982"/>
    <cellStyle name="serJet 1200 Series PCL 6" xfId="3983"/>
    <cellStyle name="SHADEDSTORES" xfId="3984"/>
    <cellStyle name="SHADEDSTORES 2" xfId="3985"/>
    <cellStyle name="songuyen" xfId="3986"/>
    <cellStyle name="specstores" xfId="3987"/>
    <cellStyle name="Standard_AAbgleich" xfId="3988"/>
    <cellStyle name="STTDG" xfId="3989"/>
    <cellStyle name="Style 1" xfId="3990"/>
    <cellStyle name="Style 1 2" xfId="3991"/>
    <cellStyle name="Style 1 2 2" xfId="5126"/>
    <cellStyle name="Style 1 3" xfId="3992"/>
    <cellStyle name="Style 1 4" xfId="3993"/>
    <cellStyle name="Style 1 5" xfId="3994"/>
    <cellStyle name="Style 1 6" xfId="3995"/>
    <cellStyle name="Style 10" xfId="3996"/>
    <cellStyle name="Style 10 2" xfId="3997"/>
    <cellStyle name="Style 100" xfId="3998"/>
    <cellStyle name="Style 101" xfId="3999"/>
    <cellStyle name="Style 102" xfId="4000"/>
    <cellStyle name="Style 102 2" xfId="4001"/>
    <cellStyle name="Style 103" xfId="4002"/>
    <cellStyle name="Style 104" xfId="4003"/>
    <cellStyle name="Style 105" xfId="4004"/>
    <cellStyle name="Style 106" xfId="4005"/>
    <cellStyle name="Style 107" xfId="4006"/>
    <cellStyle name="Style 108" xfId="4007"/>
    <cellStyle name="Style 108 2" xfId="4008"/>
    <cellStyle name="Style 109" xfId="4009"/>
    <cellStyle name="Style 109 2" xfId="4010"/>
    <cellStyle name="Style 11" xfId="4011"/>
    <cellStyle name="Style 11 2" xfId="4012"/>
    <cellStyle name="Style 110" xfId="4013"/>
    <cellStyle name="Style 111" xfId="4014"/>
    <cellStyle name="Style 112" xfId="4015"/>
    <cellStyle name="Style 113" xfId="4016"/>
    <cellStyle name="Style 114" xfId="4017"/>
    <cellStyle name="Style 115" xfId="4018"/>
    <cellStyle name="Style 116" xfId="4019"/>
    <cellStyle name="Style 117" xfId="4020"/>
    <cellStyle name="Style 118" xfId="4021"/>
    <cellStyle name="Style 119" xfId="4022"/>
    <cellStyle name="Style 12" xfId="4023"/>
    <cellStyle name="Style 12 2" xfId="4024"/>
    <cellStyle name="Style 120" xfId="4025"/>
    <cellStyle name="Style 121" xfId="4026"/>
    <cellStyle name="Style 122" xfId="4027"/>
    <cellStyle name="Style 123" xfId="4028"/>
    <cellStyle name="Style 124" xfId="4029"/>
    <cellStyle name="Style 125" xfId="4030"/>
    <cellStyle name="Style 126" xfId="4031"/>
    <cellStyle name="Style 127" xfId="4032"/>
    <cellStyle name="Style 128" xfId="4033"/>
    <cellStyle name="Style 129" xfId="4034"/>
    <cellStyle name="Style 13" xfId="4035"/>
    <cellStyle name="Style 13 2" xfId="4036"/>
    <cellStyle name="Style 130" xfId="4037"/>
    <cellStyle name="Style 131" xfId="4038"/>
    <cellStyle name="Style 132" xfId="4039"/>
    <cellStyle name="Style 133" xfId="4040"/>
    <cellStyle name="Style 134" xfId="4041"/>
    <cellStyle name="Style 135" xfId="4042"/>
    <cellStyle name="Style 136" xfId="4043"/>
    <cellStyle name="Style 137" xfId="4044"/>
    <cellStyle name="Style 138" xfId="4045"/>
    <cellStyle name="Style 139" xfId="4046"/>
    <cellStyle name="Style 14" xfId="4047"/>
    <cellStyle name="Style 14 2" xfId="4048"/>
    <cellStyle name="Style 140" xfId="4049"/>
    <cellStyle name="Style 141" xfId="4050"/>
    <cellStyle name="Style 142" xfId="4051"/>
    <cellStyle name="Style 143" xfId="4052"/>
    <cellStyle name="Style 144" xfId="4053"/>
    <cellStyle name="Style 145" xfId="4054"/>
    <cellStyle name="Style 146" xfId="4055"/>
    <cellStyle name="Style 147" xfId="4056"/>
    <cellStyle name="Style 148" xfId="4057"/>
    <cellStyle name="Style 149" xfId="4058"/>
    <cellStyle name="Style 15" xfId="4059"/>
    <cellStyle name="Style 15 2" xfId="4060"/>
    <cellStyle name="Style 150" xfId="4061"/>
    <cellStyle name="Style 151" xfId="4062"/>
    <cellStyle name="Style 152" xfId="4063"/>
    <cellStyle name="Style 153" xfId="4064"/>
    <cellStyle name="Style 154" xfId="4065"/>
    <cellStyle name="Style 155" xfId="4066"/>
    <cellStyle name="Style 16" xfId="4067"/>
    <cellStyle name="Style 16 2" xfId="4068"/>
    <cellStyle name="Style 16 3" xfId="4069"/>
    <cellStyle name="Style 17" xfId="4070"/>
    <cellStyle name="Style 17 2" xfId="4071"/>
    <cellStyle name="Style 17 3" xfId="4072"/>
    <cellStyle name="Style 18" xfId="4073"/>
    <cellStyle name="Style 18 2" xfId="4074"/>
    <cellStyle name="Style 18 3" xfId="4075"/>
    <cellStyle name="Style 19" xfId="4076"/>
    <cellStyle name="Style 19 2" xfId="4077"/>
    <cellStyle name="Style 2" xfId="4078"/>
    <cellStyle name="Style 2 2" xfId="4079"/>
    <cellStyle name="Style 2 3" xfId="4080"/>
    <cellStyle name="Style 20" xfId="4081"/>
    <cellStyle name="Style 20 2" xfId="4082"/>
    <cellStyle name="Style 20 3" xfId="4083"/>
    <cellStyle name="Style 21" xfId="4084"/>
    <cellStyle name="Style 21 2" xfId="4085"/>
    <cellStyle name="Style 21 3" xfId="4086"/>
    <cellStyle name="Style 22" xfId="4087"/>
    <cellStyle name="Style 22 2" xfId="4088"/>
    <cellStyle name="Style 22 3" xfId="4089"/>
    <cellStyle name="Style 23" xfId="4090"/>
    <cellStyle name="Style 23 2" xfId="4091"/>
    <cellStyle name="Style 23 3" xfId="4092"/>
    <cellStyle name="Style 24" xfId="4093"/>
    <cellStyle name="Style 24 2" xfId="4094"/>
    <cellStyle name="Style 25" xfId="4095"/>
    <cellStyle name="Style 25 2" xfId="4096"/>
    <cellStyle name="Style 26" xfId="4097"/>
    <cellStyle name="Style 26 2" xfId="4098"/>
    <cellStyle name="Style 27" xfId="4099"/>
    <cellStyle name="Style 27 2" xfId="4100"/>
    <cellStyle name="Style 28" xfId="4101"/>
    <cellStyle name="Style 28 2" xfId="4102"/>
    <cellStyle name="Style 29" xfId="4103"/>
    <cellStyle name="Style 29 2" xfId="4104"/>
    <cellStyle name="Style 3" xfId="4105"/>
    <cellStyle name="Style 3 2" xfId="4106"/>
    <cellStyle name="Style 3 3" xfId="4107"/>
    <cellStyle name="Style 30" xfId="4108"/>
    <cellStyle name="Style 30 2" xfId="4109"/>
    <cellStyle name="Style 31" xfId="4110"/>
    <cellStyle name="Style 31 2" xfId="4111"/>
    <cellStyle name="Style 32" xfId="4112"/>
    <cellStyle name="Style 32 2" xfId="4113"/>
    <cellStyle name="Style 33" xfId="4114"/>
    <cellStyle name="Style 33 2" xfId="4115"/>
    <cellStyle name="Style 34" xfId="4116"/>
    <cellStyle name="Style 34 2" xfId="4117"/>
    <cellStyle name="Style 35" xfId="4118"/>
    <cellStyle name="Style 35 2" xfId="4119"/>
    <cellStyle name="Style 36" xfId="4120"/>
    <cellStyle name="Style 37" xfId="4121"/>
    <cellStyle name="Style 37 2" xfId="4122"/>
    <cellStyle name="Style 38" xfId="4123"/>
    <cellStyle name="Style 38 2" xfId="4124"/>
    <cellStyle name="Style 38 3" xfId="4125"/>
    <cellStyle name="Style 39" xfId="4126"/>
    <cellStyle name="Style 39 2" xfId="4127"/>
    <cellStyle name="Style 39 3" xfId="4128"/>
    <cellStyle name="Style 4" xfId="4129"/>
    <cellStyle name="Style 4 2" xfId="4130"/>
    <cellStyle name="Style 4 3" xfId="4131"/>
    <cellStyle name="Style 40" xfId="4132"/>
    <cellStyle name="Style 40 2" xfId="4133"/>
    <cellStyle name="Style 40 3" xfId="4134"/>
    <cellStyle name="Style 41" xfId="4135"/>
    <cellStyle name="Style 41 2" xfId="4136"/>
    <cellStyle name="Style 42" xfId="4137"/>
    <cellStyle name="Style 42 2" xfId="4138"/>
    <cellStyle name="Style 43" xfId="4139"/>
    <cellStyle name="Style 43 2" xfId="4140"/>
    <cellStyle name="Style 44" xfId="4141"/>
    <cellStyle name="Style 44 2" xfId="4142"/>
    <cellStyle name="Style 45" xfId="4143"/>
    <cellStyle name="Style 45 2" xfId="4144"/>
    <cellStyle name="Style 45 3" xfId="4145"/>
    <cellStyle name="Style 46" xfId="4146"/>
    <cellStyle name="Style 46 2" xfId="4147"/>
    <cellStyle name="Style 46 3" xfId="4148"/>
    <cellStyle name="Style 47" xfId="4149"/>
    <cellStyle name="Style 47 2" xfId="4150"/>
    <cellStyle name="Style 47 3" xfId="4151"/>
    <cellStyle name="Style 48" xfId="4152"/>
    <cellStyle name="Style 48 2" xfId="4153"/>
    <cellStyle name="Style 49" xfId="4154"/>
    <cellStyle name="Style 49 2" xfId="4155"/>
    <cellStyle name="Style 5" xfId="4156"/>
    <cellStyle name="Style 50" xfId="4157"/>
    <cellStyle name="Style 50 2" xfId="4158"/>
    <cellStyle name="Style 51" xfId="4159"/>
    <cellStyle name="Style 51 2" xfId="4160"/>
    <cellStyle name="Style 52" xfId="4161"/>
    <cellStyle name="Style 52 2" xfId="4162"/>
    <cellStyle name="Style 53" xfId="4163"/>
    <cellStyle name="Style 53 2" xfId="4164"/>
    <cellStyle name="Style 53 3" xfId="4165"/>
    <cellStyle name="Style 54" xfId="4166"/>
    <cellStyle name="Style 54 2" xfId="4167"/>
    <cellStyle name="Style 54 3" xfId="4168"/>
    <cellStyle name="Style 55" xfId="4169"/>
    <cellStyle name="Style 55 2" xfId="4170"/>
    <cellStyle name="Style 56" xfId="4171"/>
    <cellStyle name="Style 57" xfId="4172"/>
    <cellStyle name="Style 57 2" xfId="4173"/>
    <cellStyle name="Style 58" xfId="4174"/>
    <cellStyle name="Style 59" xfId="4175"/>
    <cellStyle name="Style 59 2" xfId="4176"/>
    <cellStyle name="Style 6" xfId="4177"/>
    <cellStyle name="Style 6 2" xfId="4178"/>
    <cellStyle name="Style 6 3" xfId="4179"/>
    <cellStyle name="Style 60" xfId="4180"/>
    <cellStyle name="Style 61" xfId="4181"/>
    <cellStyle name="Style 61 2" xfId="4182"/>
    <cellStyle name="Style 62" xfId="4183"/>
    <cellStyle name="Style 63" xfId="4184"/>
    <cellStyle name="Style 64" xfId="4185"/>
    <cellStyle name="Style 64 2" xfId="4186"/>
    <cellStyle name="Style 65" xfId="4187"/>
    <cellStyle name="Style 66" xfId="4188"/>
    <cellStyle name="Style 67" xfId="4189"/>
    <cellStyle name="Style 68" xfId="4190"/>
    <cellStyle name="Style 69" xfId="4191"/>
    <cellStyle name="Style 7" xfId="4192"/>
    <cellStyle name="Style 7 2" xfId="4193"/>
    <cellStyle name="Style 7 3" xfId="4194"/>
    <cellStyle name="Style 70" xfId="4195"/>
    <cellStyle name="Style 71" xfId="4196"/>
    <cellStyle name="Style 72" xfId="4197"/>
    <cellStyle name="Style 73" xfId="4198"/>
    <cellStyle name="Style 74" xfId="4199"/>
    <cellStyle name="Style 75" xfId="4200"/>
    <cellStyle name="Style 75 2" xfId="4201"/>
    <cellStyle name="Style 76" xfId="4202"/>
    <cellStyle name="Style 77" xfId="4203"/>
    <cellStyle name="Style 77 2" xfId="4204"/>
    <cellStyle name="Style 78" xfId="4205"/>
    <cellStyle name="Style 79" xfId="4206"/>
    <cellStyle name="Style 8" xfId="4207"/>
    <cellStyle name="Style 8 2" xfId="4208"/>
    <cellStyle name="Style 8 3" xfId="4209"/>
    <cellStyle name="Style 80" xfId="4210"/>
    <cellStyle name="Style 81" xfId="4211"/>
    <cellStyle name="Style 82" xfId="4212"/>
    <cellStyle name="Style 83" xfId="4213"/>
    <cellStyle name="Style 84" xfId="4214"/>
    <cellStyle name="Style 85" xfId="4215"/>
    <cellStyle name="Style 86" xfId="4216"/>
    <cellStyle name="Style 87" xfId="4217"/>
    <cellStyle name="Style 87 2" xfId="4218"/>
    <cellStyle name="Style 88" xfId="4219"/>
    <cellStyle name="Style 88 2" xfId="4220"/>
    <cellStyle name="Style 89" xfId="4221"/>
    <cellStyle name="Style 9" xfId="4222"/>
    <cellStyle name="Style 9 2" xfId="4223"/>
    <cellStyle name="Style 9 3" xfId="4224"/>
    <cellStyle name="Style 90" xfId="4225"/>
    <cellStyle name="Style 91" xfId="4226"/>
    <cellStyle name="Style 92" xfId="4227"/>
    <cellStyle name="Style 93" xfId="4228"/>
    <cellStyle name="Style 93 2" xfId="4229"/>
    <cellStyle name="Style 94" xfId="4230"/>
    <cellStyle name="Style 95" xfId="4231"/>
    <cellStyle name="Style 96" xfId="4232"/>
    <cellStyle name="Style 96 2" xfId="4233"/>
    <cellStyle name="Style 97" xfId="4234"/>
    <cellStyle name="Style 98" xfId="4235"/>
    <cellStyle name="Style 99" xfId="4236"/>
    <cellStyle name="Style 99 2" xfId="4237"/>
    <cellStyle name="Style Date" xfId="4238"/>
    <cellStyle name="Style Date 2" xfId="4239"/>
    <cellStyle name="style_1" xfId="4240"/>
    <cellStyle name="subhead" xfId="4241"/>
    <cellStyle name="subhead 2" xfId="4242"/>
    <cellStyle name="Subtotal" xfId="4243"/>
    <cellStyle name="symbol" xfId="4244"/>
    <cellStyle name="T" xfId="4245"/>
    <cellStyle name="T 2" xfId="4246"/>
    <cellStyle name="T_15_10_2013 BC nhu cau von doi ung ODA (2014-2016) ngay 15102013 Sua" xfId="4247"/>
    <cellStyle name="T_bao cao" xfId="4248"/>
    <cellStyle name="T_bao cao 2" xfId="4249"/>
    <cellStyle name="T_bao cao phan bo KHDT 2011(final)" xfId="4250"/>
    <cellStyle name="T_Bao cao so lieu kiem toan nam 2007 sua" xfId="4251"/>
    <cellStyle name="T_Bao cao so lieu kiem toan nam 2007 sua 2" xfId="4252"/>
    <cellStyle name="T_Bao cao so lieu kiem toan nam 2007 sua_!1 1 bao cao giao KH ve HTCMT vung TNB   12-12-2011" xfId="4253"/>
    <cellStyle name="T_Bao cao so lieu kiem toan nam 2007 sua_!1 1 bao cao giao KH ve HTCMT vung TNB   12-12-2011 2" xfId="4254"/>
    <cellStyle name="T_Bao cao so lieu kiem toan nam 2007 sua_KH TPCP vung TNB (03-1-2012)" xfId="4255"/>
    <cellStyle name="T_Bao cao so lieu kiem toan nam 2007 sua_KH TPCP vung TNB (03-1-2012) 2" xfId="4256"/>
    <cellStyle name="T_bao cao_!1 1 bao cao giao KH ve HTCMT vung TNB   12-12-2011" xfId="4257"/>
    <cellStyle name="T_bao cao_!1 1 bao cao giao KH ve HTCMT vung TNB   12-12-2011 2" xfId="4258"/>
    <cellStyle name="T_bao cao_Bieu4HTMT" xfId="4259"/>
    <cellStyle name="T_bao cao_Bieu4HTMT 2" xfId="4260"/>
    <cellStyle name="T_bao cao_Bieu4HTMT_!1 1 bao cao giao KH ve HTCMT vung TNB   12-12-2011" xfId="4261"/>
    <cellStyle name="T_bao cao_Bieu4HTMT_!1 1 bao cao giao KH ve HTCMT vung TNB   12-12-2011 2" xfId="4262"/>
    <cellStyle name="T_bao cao_Bieu4HTMT_KH TPCP vung TNB (03-1-2012)" xfId="4263"/>
    <cellStyle name="T_bao cao_Bieu4HTMT_KH TPCP vung TNB (03-1-2012) 2" xfId="4264"/>
    <cellStyle name="T_bao cao_KH TPCP vung TNB (03-1-2012)" xfId="4265"/>
    <cellStyle name="T_bao cao_KH TPCP vung TNB (03-1-2012) 2" xfId="4266"/>
    <cellStyle name="T_BBTNG-06" xfId="4267"/>
    <cellStyle name="T_BBTNG-06 2" xfId="4268"/>
    <cellStyle name="T_BBTNG-06_!1 1 bao cao giao KH ve HTCMT vung TNB   12-12-2011" xfId="4269"/>
    <cellStyle name="T_BBTNG-06_!1 1 bao cao giao KH ve HTCMT vung TNB   12-12-2011 2" xfId="4270"/>
    <cellStyle name="T_BBTNG-06_Bieu4HTMT" xfId="4271"/>
    <cellStyle name="T_BBTNG-06_Bieu4HTMT 2" xfId="4272"/>
    <cellStyle name="T_BBTNG-06_Bieu4HTMT_!1 1 bao cao giao KH ve HTCMT vung TNB   12-12-2011" xfId="4273"/>
    <cellStyle name="T_BBTNG-06_Bieu4HTMT_!1 1 bao cao giao KH ve HTCMT vung TNB   12-12-2011 2" xfId="4274"/>
    <cellStyle name="T_BBTNG-06_Bieu4HTMT_KH TPCP vung TNB (03-1-2012)" xfId="4275"/>
    <cellStyle name="T_BBTNG-06_Bieu4HTMT_KH TPCP vung TNB (03-1-2012) 2" xfId="4276"/>
    <cellStyle name="T_BBTNG-06_KH TPCP vung TNB (03-1-2012)" xfId="4277"/>
    <cellStyle name="T_BBTNG-06_KH TPCP vung TNB (03-1-2012) 2" xfId="4278"/>
    <cellStyle name="T_BC  NAM 2007" xfId="4279"/>
    <cellStyle name="T_BC  NAM 2007 2" xfId="4280"/>
    <cellStyle name="T_BC CTMT-2008 Ttinh" xfId="4281"/>
    <cellStyle name="T_BC CTMT-2008 Ttinh 2" xfId="4282"/>
    <cellStyle name="T_BC CTMT-2008 Ttinh_!1 1 bao cao giao KH ve HTCMT vung TNB   12-12-2011" xfId="4283"/>
    <cellStyle name="T_BC CTMT-2008 Ttinh_!1 1 bao cao giao KH ve HTCMT vung TNB   12-12-2011 2" xfId="4284"/>
    <cellStyle name="T_BC CTMT-2008 Ttinh_KH TPCP vung TNB (03-1-2012)" xfId="4285"/>
    <cellStyle name="T_BC CTMT-2008 Ttinh_KH TPCP vung TNB (03-1-2012) 2" xfId="4286"/>
    <cellStyle name="T_BC nhu cau von doi ung ODA nganh NN (BKH)" xfId="4287"/>
    <cellStyle name="T_BC nhu cau von doi ung ODA nganh NN (BKH)_05-12  KH trung han 2016-2020 - Liem Thinh edited" xfId="4288"/>
    <cellStyle name="T_BC nhu cau von doi ung ODA nganh NN (BKH)_Copy of 05-12  KH trung han 2016-2020 - Liem Thinh edited (1)" xfId="4289"/>
    <cellStyle name="T_BC Tai co cau (bieu TH)" xfId="4290"/>
    <cellStyle name="T_BC Tai co cau (bieu TH)_05-12  KH trung han 2016-2020 - Liem Thinh edited" xfId="4291"/>
    <cellStyle name="T_BC Tai co cau (bieu TH)_Copy of 05-12  KH trung han 2016-2020 - Liem Thinh edited (1)" xfId="4292"/>
    <cellStyle name="T_Bieu 4.2 A, B KHCTgiong 2011" xfId="4293"/>
    <cellStyle name="T_Bieu 4.2 A, B KHCTgiong 2011 10" xfId="4294"/>
    <cellStyle name="T_Bieu 4.2 A, B KHCTgiong 2011 11" xfId="4295"/>
    <cellStyle name="T_Bieu 4.2 A, B KHCTgiong 2011 12" xfId="4296"/>
    <cellStyle name="T_Bieu 4.2 A, B KHCTgiong 2011 13" xfId="4297"/>
    <cellStyle name="T_Bieu 4.2 A, B KHCTgiong 2011 14" xfId="4298"/>
    <cellStyle name="T_Bieu 4.2 A, B KHCTgiong 2011 15" xfId="4299"/>
    <cellStyle name="T_Bieu 4.2 A, B KHCTgiong 2011 2" xfId="4300"/>
    <cellStyle name="T_Bieu 4.2 A, B KHCTgiong 2011 3" xfId="4301"/>
    <cellStyle name="T_Bieu 4.2 A, B KHCTgiong 2011 4" xfId="4302"/>
    <cellStyle name="T_Bieu 4.2 A, B KHCTgiong 2011 5" xfId="4303"/>
    <cellStyle name="T_Bieu 4.2 A, B KHCTgiong 2011 6" xfId="4304"/>
    <cellStyle name="T_Bieu 4.2 A, B KHCTgiong 2011 7" xfId="4305"/>
    <cellStyle name="T_Bieu 4.2 A, B KHCTgiong 2011 8" xfId="4306"/>
    <cellStyle name="T_Bieu 4.2 A, B KHCTgiong 2011 9" xfId="4307"/>
    <cellStyle name="T_Bieu mau cong trinh khoi cong moi 3-4" xfId="4308"/>
    <cellStyle name="T_Bieu mau cong trinh khoi cong moi 3-4 2" xfId="4309"/>
    <cellStyle name="T_Bieu mau cong trinh khoi cong moi 3-4_!1 1 bao cao giao KH ve HTCMT vung TNB   12-12-2011" xfId="4310"/>
    <cellStyle name="T_Bieu mau cong trinh khoi cong moi 3-4_!1 1 bao cao giao KH ve HTCMT vung TNB   12-12-2011 2" xfId="4311"/>
    <cellStyle name="T_Bieu mau cong trinh khoi cong moi 3-4_KH TPCP vung TNB (03-1-2012)" xfId="4312"/>
    <cellStyle name="T_Bieu mau cong trinh khoi cong moi 3-4_KH TPCP vung TNB (03-1-2012) 2" xfId="4313"/>
    <cellStyle name="T_Bieu mau danh muc du an thuoc CTMTQG nam 2008" xfId="4314"/>
    <cellStyle name="T_Bieu mau danh muc du an thuoc CTMTQG nam 2008 2" xfId="4315"/>
    <cellStyle name="T_Bieu mau danh muc du an thuoc CTMTQG nam 2008_!1 1 bao cao giao KH ve HTCMT vung TNB   12-12-2011" xfId="4316"/>
    <cellStyle name="T_Bieu mau danh muc du an thuoc CTMTQG nam 2008_!1 1 bao cao giao KH ve HTCMT vung TNB   12-12-2011 2" xfId="4317"/>
    <cellStyle name="T_Bieu mau danh muc du an thuoc CTMTQG nam 2008_KH TPCP vung TNB (03-1-2012)" xfId="4318"/>
    <cellStyle name="T_Bieu mau danh muc du an thuoc CTMTQG nam 2008_KH TPCP vung TNB (03-1-2012) 2" xfId="4319"/>
    <cellStyle name="T_Bieu tong hop nhu cau ung 2011 da chon loc -Mien nui" xfId="4320"/>
    <cellStyle name="T_Bieu tong hop nhu cau ung 2011 da chon loc -Mien nui 2" xfId="4321"/>
    <cellStyle name="T_Bieu tong hop nhu cau ung 2011 da chon loc -Mien nui_!1 1 bao cao giao KH ve HTCMT vung TNB   12-12-2011" xfId="4322"/>
    <cellStyle name="T_Bieu tong hop nhu cau ung 2011 da chon loc -Mien nui_!1 1 bao cao giao KH ve HTCMT vung TNB   12-12-2011 2" xfId="4323"/>
    <cellStyle name="T_Bieu tong hop nhu cau ung 2011 da chon loc -Mien nui_KH TPCP vung TNB (03-1-2012)" xfId="4324"/>
    <cellStyle name="T_Bieu tong hop nhu cau ung 2011 da chon loc -Mien nui_KH TPCP vung TNB (03-1-2012) 2" xfId="4325"/>
    <cellStyle name="T_Bieu3ODA" xfId="4326"/>
    <cellStyle name="T_Bieu3ODA 2" xfId="4327"/>
    <cellStyle name="T_Bieu3ODA_!1 1 bao cao giao KH ve HTCMT vung TNB   12-12-2011" xfId="4328"/>
    <cellStyle name="T_Bieu3ODA_!1 1 bao cao giao KH ve HTCMT vung TNB   12-12-2011 2" xfId="4329"/>
    <cellStyle name="T_Bieu3ODA_1" xfId="4330"/>
    <cellStyle name="T_Bieu3ODA_1 2" xfId="4331"/>
    <cellStyle name="T_Bieu3ODA_1_!1 1 bao cao giao KH ve HTCMT vung TNB   12-12-2011" xfId="4332"/>
    <cellStyle name="T_Bieu3ODA_1_!1 1 bao cao giao KH ve HTCMT vung TNB   12-12-2011 2" xfId="4333"/>
    <cellStyle name="T_Bieu3ODA_1_KH TPCP vung TNB (03-1-2012)" xfId="4334"/>
    <cellStyle name="T_Bieu3ODA_1_KH TPCP vung TNB (03-1-2012) 2" xfId="4335"/>
    <cellStyle name="T_Bieu3ODA_KH TPCP vung TNB (03-1-2012)" xfId="4336"/>
    <cellStyle name="T_Bieu3ODA_KH TPCP vung TNB (03-1-2012) 2" xfId="4337"/>
    <cellStyle name="T_Bieu4HTMT" xfId="4338"/>
    <cellStyle name="T_Bieu4HTMT 2" xfId="4339"/>
    <cellStyle name="T_Bieu4HTMT_!1 1 bao cao giao KH ve HTCMT vung TNB   12-12-2011" xfId="4340"/>
    <cellStyle name="T_Bieu4HTMT_!1 1 bao cao giao KH ve HTCMT vung TNB   12-12-2011 2" xfId="4341"/>
    <cellStyle name="T_Bieu4HTMT_KH TPCP vung TNB (03-1-2012)" xfId="4342"/>
    <cellStyle name="T_Bieu4HTMT_KH TPCP vung TNB (03-1-2012) 2" xfId="4343"/>
    <cellStyle name="T_bo sung von KCH nam 2010 va Du an tre kho khan" xfId="4344"/>
    <cellStyle name="T_bo sung von KCH nam 2010 va Du an tre kho khan 2" xfId="4345"/>
    <cellStyle name="T_bo sung von KCH nam 2010 va Du an tre kho khan_!1 1 bao cao giao KH ve HTCMT vung TNB   12-12-2011" xfId="4346"/>
    <cellStyle name="T_bo sung von KCH nam 2010 va Du an tre kho khan_!1 1 bao cao giao KH ve HTCMT vung TNB   12-12-2011 2" xfId="4347"/>
    <cellStyle name="T_bo sung von KCH nam 2010 va Du an tre kho khan_KH TPCP vung TNB (03-1-2012)" xfId="4348"/>
    <cellStyle name="T_bo sung von KCH nam 2010 va Du an tre kho khan_KH TPCP vung TNB (03-1-2012) 2" xfId="4349"/>
    <cellStyle name="T_Book1" xfId="4350"/>
    <cellStyle name="T_Book1 2" xfId="4351"/>
    <cellStyle name="T_Book1 3" xfId="4352"/>
    <cellStyle name="T_Book1_!1 1 bao cao giao KH ve HTCMT vung TNB   12-12-2011" xfId="4353"/>
    <cellStyle name="T_Book1_!1 1 bao cao giao KH ve HTCMT vung TNB   12-12-2011 2" xfId="4354"/>
    <cellStyle name="T_Book1_1" xfId="4355"/>
    <cellStyle name="T_Book1_1 2" xfId="4356"/>
    <cellStyle name="T_Book1_1_Bieu tong hop nhu cau ung 2011 da chon loc -Mien nui" xfId="4357"/>
    <cellStyle name="T_Book1_1_Bieu tong hop nhu cau ung 2011 da chon loc -Mien nui 2" xfId="4358"/>
    <cellStyle name="T_Book1_1_Bieu tong hop nhu cau ung 2011 da chon loc -Mien nui_!1 1 bao cao giao KH ve HTCMT vung TNB   12-12-2011" xfId="4359"/>
    <cellStyle name="T_Book1_1_Bieu tong hop nhu cau ung 2011 da chon loc -Mien nui_!1 1 bao cao giao KH ve HTCMT vung TNB   12-12-2011 2" xfId="4360"/>
    <cellStyle name="T_Book1_1_Bieu tong hop nhu cau ung 2011 da chon loc -Mien nui_KH TPCP vung TNB (03-1-2012)" xfId="4361"/>
    <cellStyle name="T_Book1_1_Bieu tong hop nhu cau ung 2011 da chon loc -Mien nui_KH TPCP vung TNB (03-1-2012) 2" xfId="4362"/>
    <cellStyle name="T_Book1_1_Bieu3ODA" xfId="4363"/>
    <cellStyle name="T_Book1_1_Bieu3ODA 2" xfId="4364"/>
    <cellStyle name="T_Book1_1_Bieu3ODA_!1 1 bao cao giao KH ve HTCMT vung TNB   12-12-2011" xfId="4365"/>
    <cellStyle name="T_Book1_1_Bieu3ODA_!1 1 bao cao giao KH ve HTCMT vung TNB   12-12-2011 2" xfId="4366"/>
    <cellStyle name="T_Book1_1_Bieu3ODA_KH TPCP vung TNB (03-1-2012)" xfId="4367"/>
    <cellStyle name="T_Book1_1_Bieu3ODA_KH TPCP vung TNB (03-1-2012) 2" xfId="4368"/>
    <cellStyle name="T_Book1_1_CPK" xfId="4369"/>
    <cellStyle name="T_Book1_1_CPK 2" xfId="4370"/>
    <cellStyle name="T_Book1_1_CPK_!1 1 bao cao giao KH ve HTCMT vung TNB   12-12-2011" xfId="4371"/>
    <cellStyle name="T_Book1_1_CPK_!1 1 bao cao giao KH ve HTCMT vung TNB   12-12-2011 2" xfId="4372"/>
    <cellStyle name="T_Book1_1_CPK_Bieu4HTMT" xfId="4373"/>
    <cellStyle name="T_Book1_1_CPK_Bieu4HTMT 2" xfId="4374"/>
    <cellStyle name="T_Book1_1_CPK_Bieu4HTMT_!1 1 bao cao giao KH ve HTCMT vung TNB   12-12-2011" xfId="4375"/>
    <cellStyle name="T_Book1_1_CPK_Bieu4HTMT_!1 1 bao cao giao KH ve HTCMT vung TNB   12-12-2011 2" xfId="4376"/>
    <cellStyle name="T_Book1_1_CPK_Bieu4HTMT_KH TPCP vung TNB (03-1-2012)" xfId="4377"/>
    <cellStyle name="T_Book1_1_CPK_Bieu4HTMT_KH TPCP vung TNB (03-1-2012) 2" xfId="4378"/>
    <cellStyle name="T_Book1_1_CPK_KH TPCP vung TNB (03-1-2012)" xfId="4379"/>
    <cellStyle name="T_Book1_1_CPK_KH TPCP vung TNB (03-1-2012) 2" xfId="4380"/>
    <cellStyle name="T_Book1_1_kien giang 2" xfId="4381"/>
    <cellStyle name="T_Book1_1_kien giang 2 2" xfId="4382"/>
    <cellStyle name="T_Book1_1_KH TPCP vung TNB (03-1-2012)" xfId="4383"/>
    <cellStyle name="T_Book1_1_KH TPCP vung TNB (03-1-2012) 2" xfId="4384"/>
    <cellStyle name="T_Book1_1_Luy ke von ung nam 2011 -Thoa gui ngay 12-8-2012" xfId="4385"/>
    <cellStyle name="T_Book1_1_Luy ke von ung nam 2011 -Thoa gui ngay 12-8-2012 2" xfId="4386"/>
    <cellStyle name="T_Book1_1_Luy ke von ung nam 2011 -Thoa gui ngay 12-8-2012_!1 1 bao cao giao KH ve HTCMT vung TNB   12-12-2011" xfId="4387"/>
    <cellStyle name="T_Book1_1_Luy ke von ung nam 2011 -Thoa gui ngay 12-8-2012_!1 1 bao cao giao KH ve HTCMT vung TNB   12-12-2011 2" xfId="4388"/>
    <cellStyle name="T_Book1_1_Luy ke von ung nam 2011 -Thoa gui ngay 12-8-2012_KH TPCP vung TNB (03-1-2012)" xfId="4389"/>
    <cellStyle name="T_Book1_1_Luy ke von ung nam 2011 -Thoa gui ngay 12-8-2012_KH TPCP vung TNB (03-1-2012) 2" xfId="4390"/>
    <cellStyle name="T_Book1_1_Thiet bi" xfId="4391"/>
    <cellStyle name="T_Book1_1_Thiet bi 2" xfId="4392"/>
    <cellStyle name="T_Book1_1_Thiet bi_!1 1 bao cao giao KH ve HTCMT vung TNB   12-12-2011" xfId="4393"/>
    <cellStyle name="T_Book1_1_Thiet bi_!1 1 bao cao giao KH ve HTCMT vung TNB   12-12-2011 2" xfId="4394"/>
    <cellStyle name="T_Book1_1_Thiet bi_Bieu4HTMT" xfId="4395"/>
    <cellStyle name="T_Book1_1_Thiet bi_Bieu4HTMT 2" xfId="4396"/>
    <cellStyle name="T_Book1_1_Thiet bi_Bieu4HTMT_!1 1 bao cao giao KH ve HTCMT vung TNB   12-12-2011" xfId="4397"/>
    <cellStyle name="T_Book1_1_Thiet bi_Bieu4HTMT_!1 1 bao cao giao KH ve HTCMT vung TNB   12-12-2011 2" xfId="4398"/>
    <cellStyle name="T_Book1_1_Thiet bi_Bieu4HTMT_KH TPCP vung TNB (03-1-2012)" xfId="4399"/>
    <cellStyle name="T_Book1_1_Thiet bi_Bieu4HTMT_KH TPCP vung TNB (03-1-2012) 2" xfId="4400"/>
    <cellStyle name="T_Book1_1_Thiet bi_KH TPCP vung TNB (03-1-2012)" xfId="4401"/>
    <cellStyle name="T_Book1_1_Thiet bi_KH TPCP vung TNB (03-1-2012) 2" xfId="4402"/>
    <cellStyle name="T_Book1_15_10_2013 BC nhu cau von doi ung ODA (2014-2016) ngay 15102013 Sua" xfId="4403"/>
    <cellStyle name="T_Book1_bao cao phan bo KHDT 2011(final)" xfId="4404"/>
    <cellStyle name="T_Book1_bao cao phan bo KHDT 2011(final)_BC nhu cau von doi ung ODA nganh NN (BKH)" xfId="4405"/>
    <cellStyle name="T_Book1_bao cao phan bo KHDT 2011(final)_BC Tai co cau (bieu TH)" xfId="4406"/>
    <cellStyle name="T_Book1_bao cao phan bo KHDT 2011(final)_DK 2014-2015 final" xfId="4407"/>
    <cellStyle name="T_Book1_bao cao phan bo KHDT 2011(final)_DK 2014-2015 new" xfId="4408"/>
    <cellStyle name="T_Book1_bao cao phan bo KHDT 2011(final)_DK KH CBDT 2014 11-11-2013" xfId="4409"/>
    <cellStyle name="T_Book1_bao cao phan bo KHDT 2011(final)_DK KH CBDT 2014 11-11-2013(1)" xfId="4410"/>
    <cellStyle name="T_Book1_bao cao phan bo KHDT 2011(final)_KH 2011-2015" xfId="4411"/>
    <cellStyle name="T_Book1_bao cao phan bo KHDT 2011(final)_tai co cau dau tu (tong hop)1" xfId="4412"/>
    <cellStyle name="T_Book1_BC NQ11-CP - chinh sua lai" xfId="4413"/>
    <cellStyle name="T_Book1_BC NQ11-CP - chinh sua lai 2" xfId="4414"/>
    <cellStyle name="T_Book1_BC NQ11-CP-Quynh sau bieu so3" xfId="4415"/>
    <cellStyle name="T_Book1_BC NQ11-CP-Quynh sau bieu so3 2" xfId="4416"/>
    <cellStyle name="T_Book1_BC nhu cau von doi ung ODA nganh NN (BKH)" xfId="4417"/>
    <cellStyle name="T_Book1_BC nhu cau von doi ung ODA nganh NN (BKH)_05-12  KH trung han 2016-2020 - Liem Thinh edited" xfId="4418"/>
    <cellStyle name="T_Book1_BC nhu cau von doi ung ODA nganh NN (BKH)_Copy of 05-12  KH trung han 2016-2020 - Liem Thinh edited (1)" xfId="4419"/>
    <cellStyle name="T_Book1_BC Tai co cau (bieu TH)" xfId="4420"/>
    <cellStyle name="T_Book1_BC Tai co cau (bieu TH)_05-12  KH trung han 2016-2020 - Liem Thinh edited" xfId="4421"/>
    <cellStyle name="T_Book1_BC Tai co cau (bieu TH)_Copy of 05-12  KH trung han 2016-2020 - Liem Thinh edited (1)" xfId="4422"/>
    <cellStyle name="T_Book1_BC_NQ11-CP_-_Thao_sua_lai" xfId="4423"/>
    <cellStyle name="T_Book1_BC_NQ11-CP_-_Thao_sua_lai 2" xfId="4424"/>
    <cellStyle name="T_Book1_Bieu mau cong trinh khoi cong moi 3-4" xfId="4425"/>
    <cellStyle name="T_Book1_Bieu mau cong trinh khoi cong moi 3-4 2" xfId="4426"/>
    <cellStyle name="T_Book1_Bieu mau cong trinh khoi cong moi 3-4_!1 1 bao cao giao KH ve HTCMT vung TNB   12-12-2011" xfId="4427"/>
    <cellStyle name="T_Book1_Bieu mau cong trinh khoi cong moi 3-4_!1 1 bao cao giao KH ve HTCMT vung TNB   12-12-2011 2" xfId="4428"/>
    <cellStyle name="T_Book1_Bieu mau cong trinh khoi cong moi 3-4_KH TPCP vung TNB (03-1-2012)" xfId="4429"/>
    <cellStyle name="T_Book1_Bieu mau cong trinh khoi cong moi 3-4_KH TPCP vung TNB (03-1-2012) 2" xfId="4430"/>
    <cellStyle name="T_Book1_Bieu mau danh muc du an thuoc CTMTQG nam 2008" xfId="4431"/>
    <cellStyle name="T_Book1_Bieu mau danh muc du an thuoc CTMTQG nam 2008 2" xfId="4432"/>
    <cellStyle name="T_Book1_Bieu mau danh muc du an thuoc CTMTQG nam 2008_!1 1 bao cao giao KH ve HTCMT vung TNB   12-12-2011" xfId="4433"/>
    <cellStyle name="T_Book1_Bieu mau danh muc du an thuoc CTMTQG nam 2008_!1 1 bao cao giao KH ve HTCMT vung TNB   12-12-2011 2" xfId="4434"/>
    <cellStyle name="T_Book1_Bieu mau danh muc du an thuoc CTMTQG nam 2008_KH TPCP vung TNB (03-1-2012)" xfId="4435"/>
    <cellStyle name="T_Book1_Bieu mau danh muc du an thuoc CTMTQG nam 2008_KH TPCP vung TNB (03-1-2012) 2" xfId="4436"/>
    <cellStyle name="T_Book1_Bieu tong hop nhu cau ung 2011 da chon loc -Mien nui" xfId="4437"/>
    <cellStyle name="T_Book1_Bieu tong hop nhu cau ung 2011 da chon loc -Mien nui 2" xfId="4438"/>
    <cellStyle name="T_Book1_Bieu tong hop nhu cau ung 2011 da chon loc -Mien nui_!1 1 bao cao giao KH ve HTCMT vung TNB   12-12-2011" xfId="4439"/>
    <cellStyle name="T_Book1_Bieu tong hop nhu cau ung 2011 da chon loc -Mien nui_!1 1 bao cao giao KH ve HTCMT vung TNB   12-12-2011 2" xfId="4440"/>
    <cellStyle name="T_Book1_Bieu tong hop nhu cau ung 2011 da chon loc -Mien nui_KH TPCP vung TNB (03-1-2012)" xfId="4441"/>
    <cellStyle name="T_Book1_Bieu tong hop nhu cau ung 2011 da chon loc -Mien nui_KH TPCP vung TNB (03-1-2012) 2" xfId="4442"/>
    <cellStyle name="T_Book1_Bieu3ODA" xfId="4443"/>
    <cellStyle name="T_Book1_Bieu3ODA 2" xfId="4444"/>
    <cellStyle name="T_Book1_Bieu3ODA_!1 1 bao cao giao KH ve HTCMT vung TNB   12-12-2011" xfId="4445"/>
    <cellStyle name="T_Book1_Bieu3ODA_!1 1 bao cao giao KH ve HTCMT vung TNB   12-12-2011 2" xfId="4446"/>
    <cellStyle name="T_Book1_Bieu3ODA_1" xfId="4447"/>
    <cellStyle name="T_Book1_Bieu3ODA_1 2" xfId="4448"/>
    <cellStyle name="T_Book1_Bieu3ODA_1_!1 1 bao cao giao KH ve HTCMT vung TNB   12-12-2011" xfId="4449"/>
    <cellStyle name="T_Book1_Bieu3ODA_1_!1 1 bao cao giao KH ve HTCMT vung TNB   12-12-2011 2" xfId="4450"/>
    <cellStyle name="T_Book1_Bieu3ODA_1_KH TPCP vung TNB (03-1-2012)" xfId="4451"/>
    <cellStyle name="T_Book1_Bieu3ODA_1_KH TPCP vung TNB (03-1-2012) 2" xfId="4452"/>
    <cellStyle name="T_Book1_Bieu3ODA_KH TPCP vung TNB (03-1-2012)" xfId="4453"/>
    <cellStyle name="T_Book1_Bieu3ODA_KH TPCP vung TNB (03-1-2012) 2" xfId="4454"/>
    <cellStyle name="T_Book1_Bieu4HTMT" xfId="4455"/>
    <cellStyle name="T_Book1_Bieu4HTMT 2" xfId="4456"/>
    <cellStyle name="T_Book1_Bieu4HTMT_!1 1 bao cao giao KH ve HTCMT vung TNB   12-12-2011" xfId="4457"/>
    <cellStyle name="T_Book1_Bieu4HTMT_!1 1 bao cao giao KH ve HTCMT vung TNB   12-12-2011 2" xfId="4458"/>
    <cellStyle name="T_Book1_Bieu4HTMT_KH TPCP vung TNB (03-1-2012)" xfId="4459"/>
    <cellStyle name="T_Book1_Bieu4HTMT_KH TPCP vung TNB (03-1-2012) 2" xfId="4460"/>
    <cellStyle name="T_Book1_Book1" xfId="4461"/>
    <cellStyle name="T_Book1_Book1 2" xfId="4462"/>
    <cellStyle name="T_Book1_Cong trinh co y kien LD_Dang_NN_2011-Tay nguyen-9-10" xfId="4463"/>
    <cellStyle name="T_Book1_Cong trinh co y kien LD_Dang_NN_2011-Tay nguyen-9-10 2" xfId="4464"/>
    <cellStyle name="T_Book1_Cong trinh co y kien LD_Dang_NN_2011-Tay nguyen-9-10_!1 1 bao cao giao KH ve HTCMT vung TNB   12-12-2011" xfId="4465"/>
    <cellStyle name="T_Book1_Cong trinh co y kien LD_Dang_NN_2011-Tay nguyen-9-10_!1 1 bao cao giao KH ve HTCMT vung TNB   12-12-2011 2" xfId="4466"/>
    <cellStyle name="T_Book1_Cong trinh co y kien LD_Dang_NN_2011-Tay nguyen-9-10_Bieu4HTMT" xfId="4467"/>
    <cellStyle name="T_Book1_Cong trinh co y kien LD_Dang_NN_2011-Tay nguyen-9-10_Bieu4HTMT 2" xfId="4468"/>
    <cellStyle name="T_Book1_Cong trinh co y kien LD_Dang_NN_2011-Tay nguyen-9-10_KH TPCP vung TNB (03-1-2012)" xfId="4469"/>
    <cellStyle name="T_Book1_Cong trinh co y kien LD_Dang_NN_2011-Tay nguyen-9-10_KH TPCP vung TNB (03-1-2012) 2" xfId="4470"/>
    <cellStyle name="T_Book1_CPK" xfId="4471"/>
    <cellStyle name="T_Book1_CPK 2" xfId="4472"/>
    <cellStyle name="T_Book1_danh muc chuan bi dau tu 2011 ngay 07-6-2011" xfId="4473"/>
    <cellStyle name="T_Book1_danh muc chuan bi dau tu 2011 ngay 07-6-2011 2" xfId="4474"/>
    <cellStyle name="T_Book1_dieu chinh KH 2011 ngay 26-5-2011111" xfId="4475"/>
    <cellStyle name="T_Book1_dieu chinh KH 2011 ngay 26-5-2011111 2" xfId="4476"/>
    <cellStyle name="T_Book1_DK 2014-2015 final" xfId="4477"/>
    <cellStyle name="T_Book1_DK 2014-2015 final_05-12  KH trung han 2016-2020 - Liem Thinh edited" xfId="4478"/>
    <cellStyle name="T_Book1_DK 2014-2015 final_Copy of 05-12  KH trung han 2016-2020 - Liem Thinh edited (1)" xfId="4479"/>
    <cellStyle name="T_Book1_DK 2014-2015 new" xfId="4480"/>
    <cellStyle name="T_Book1_DK 2014-2015 new_05-12  KH trung han 2016-2020 - Liem Thinh edited" xfId="4481"/>
    <cellStyle name="T_Book1_DK 2014-2015 new_Copy of 05-12  KH trung han 2016-2020 - Liem Thinh edited (1)" xfId="4482"/>
    <cellStyle name="T_Book1_DK KH CBDT 2014 11-11-2013" xfId="4483"/>
    <cellStyle name="T_Book1_DK KH CBDT 2014 11-11-2013(1)" xfId="4484"/>
    <cellStyle name="T_Book1_DK KH CBDT 2014 11-11-2013(1)_05-12  KH trung han 2016-2020 - Liem Thinh edited" xfId="4485"/>
    <cellStyle name="T_Book1_DK KH CBDT 2014 11-11-2013(1)_Copy of 05-12  KH trung han 2016-2020 - Liem Thinh edited (1)" xfId="4486"/>
    <cellStyle name="T_Book1_DK KH CBDT 2014 11-11-2013_05-12  KH trung han 2016-2020 - Liem Thinh edited" xfId="4487"/>
    <cellStyle name="T_Book1_DK KH CBDT 2014 11-11-2013_Copy of 05-12  KH trung han 2016-2020 - Liem Thinh edited (1)" xfId="4488"/>
    <cellStyle name="T_Book1_Du an khoi cong moi nam 2010" xfId="4489"/>
    <cellStyle name="T_Book1_Du an khoi cong moi nam 2010 2" xfId="4490"/>
    <cellStyle name="T_Book1_Du an khoi cong moi nam 2010_!1 1 bao cao giao KH ve HTCMT vung TNB   12-12-2011" xfId="4491"/>
    <cellStyle name="T_Book1_Du an khoi cong moi nam 2010_!1 1 bao cao giao KH ve HTCMT vung TNB   12-12-2011 2" xfId="4492"/>
    <cellStyle name="T_Book1_Du an khoi cong moi nam 2010_KH TPCP vung TNB (03-1-2012)" xfId="4493"/>
    <cellStyle name="T_Book1_Du an khoi cong moi nam 2010_KH TPCP vung TNB (03-1-2012) 2" xfId="4494"/>
    <cellStyle name="T_Book1_giao KH 2011 ngay 10-12-2010" xfId="4495"/>
    <cellStyle name="T_Book1_giao KH 2011 ngay 10-12-2010 2" xfId="4496"/>
    <cellStyle name="T_Book1_Hang Tom goi9 9-07(Cau 12 sua)" xfId="4497"/>
    <cellStyle name="T_Book1_Hang Tom goi9 9-07(Cau 12 sua) 2" xfId="4498"/>
    <cellStyle name="T_Book1_Ket qua phan bo von nam 2008" xfId="4499"/>
    <cellStyle name="T_Book1_Ket qua phan bo von nam 2008 2" xfId="4500"/>
    <cellStyle name="T_Book1_Ket qua phan bo von nam 2008_!1 1 bao cao giao KH ve HTCMT vung TNB   12-12-2011" xfId="4501"/>
    <cellStyle name="T_Book1_Ket qua phan bo von nam 2008_!1 1 bao cao giao KH ve HTCMT vung TNB   12-12-2011 2" xfId="4502"/>
    <cellStyle name="T_Book1_Ket qua phan bo von nam 2008_KH TPCP vung TNB (03-1-2012)" xfId="4503"/>
    <cellStyle name="T_Book1_Ket qua phan bo von nam 2008_KH TPCP vung TNB (03-1-2012) 2" xfId="4504"/>
    <cellStyle name="T_Book1_kien giang 2" xfId="4505"/>
    <cellStyle name="T_Book1_kien giang 2 2" xfId="4506"/>
    <cellStyle name="T_Book1_KH TPCP vung TNB (03-1-2012)" xfId="4507"/>
    <cellStyle name="T_Book1_KH TPCP vung TNB (03-1-2012) 2" xfId="4508"/>
    <cellStyle name="T_Book1_KH XDCB_2008 lan 2 sua ngay 10-11" xfId="4509"/>
    <cellStyle name="T_Book1_KH XDCB_2008 lan 2 sua ngay 10-11 2" xfId="4510"/>
    <cellStyle name="T_Book1_KH XDCB_2008 lan 2 sua ngay 10-11_!1 1 bao cao giao KH ve HTCMT vung TNB   12-12-2011" xfId="4511"/>
    <cellStyle name="T_Book1_KH XDCB_2008 lan 2 sua ngay 10-11_!1 1 bao cao giao KH ve HTCMT vung TNB   12-12-2011 2" xfId="4512"/>
    <cellStyle name="T_Book1_KH XDCB_2008 lan 2 sua ngay 10-11_KH TPCP vung TNB (03-1-2012)" xfId="4513"/>
    <cellStyle name="T_Book1_KH XDCB_2008 lan 2 sua ngay 10-11_KH TPCP vung TNB (03-1-2012) 2" xfId="4514"/>
    <cellStyle name="T_Book1_Khoi luong chinh Hang Tom" xfId="4515"/>
    <cellStyle name="T_Book1_Khoi luong chinh Hang Tom 2" xfId="4516"/>
    <cellStyle name="T_Book1_Luy ke von ung nam 2011 -Thoa gui ngay 12-8-2012" xfId="4517"/>
    <cellStyle name="T_Book1_Luy ke von ung nam 2011 -Thoa gui ngay 12-8-2012 2" xfId="4518"/>
    <cellStyle name="T_Book1_Luy ke von ung nam 2011 -Thoa gui ngay 12-8-2012_!1 1 bao cao giao KH ve HTCMT vung TNB   12-12-2011" xfId="4519"/>
    <cellStyle name="T_Book1_Luy ke von ung nam 2011 -Thoa gui ngay 12-8-2012_!1 1 bao cao giao KH ve HTCMT vung TNB   12-12-2011 2" xfId="4520"/>
    <cellStyle name="T_Book1_Luy ke von ung nam 2011 -Thoa gui ngay 12-8-2012_KH TPCP vung TNB (03-1-2012)" xfId="4521"/>
    <cellStyle name="T_Book1_Luy ke von ung nam 2011 -Thoa gui ngay 12-8-2012_KH TPCP vung TNB (03-1-2012) 2" xfId="4522"/>
    <cellStyle name="T_Book1_Nhu cau von ung truoc 2011 Tha h Hoa + Nge An gui TW" xfId="4523"/>
    <cellStyle name="T_Book1_Nhu cau von ung truoc 2011 Tha h Hoa + Nge An gui TW 2" xfId="4524"/>
    <cellStyle name="T_Book1_Nhu cau von ung truoc 2011 Tha h Hoa + Nge An gui TW_!1 1 bao cao giao KH ve HTCMT vung TNB   12-12-2011" xfId="4525"/>
    <cellStyle name="T_Book1_Nhu cau von ung truoc 2011 Tha h Hoa + Nge An gui TW_!1 1 bao cao giao KH ve HTCMT vung TNB   12-12-2011 2" xfId="4526"/>
    <cellStyle name="T_Book1_Nhu cau von ung truoc 2011 Tha h Hoa + Nge An gui TW_Bieu4HTMT" xfId="4527"/>
    <cellStyle name="T_Book1_Nhu cau von ung truoc 2011 Tha h Hoa + Nge An gui TW_Bieu4HTMT 2" xfId="4528"/>
    <cellStyle name="T_Book1_Nhu cau von ung truoc 2011 Tha h Hoa + Nge An gui TW_Bieu4HTMT_!1 1 bao cao giao KH ve HTCMT vung TNB   12-12-2011" xfId="4529"/>
    <cellStyle name="T_Book1_Nhu cau von ung truoc 2011 Tha h Hoa + Nge An gui TW_Bieu4HTMT_!1 1 bao cao giao KH ve HTCMT vung TNB   12-12-2011 2" xfId="4530"/>
    <cellStyle name="T_Book1_Nhu cau von ung truoc 2011 Tha h Hoa + Nge An gui TW_Bieu4HTMT_KH TPCP vung TNB (03-1-2012)" xfId="4531"/>
    <cellStyle name="T_Book1_Nhu cau von ung truoc 2011 Tha h Hoa + Nge An gui TW_Bieu4HTMT_KH TPCP vung TNB (03-1-2012) 2" xfId="4532"/>
    <cellStyle name="T_Book1_Nhu cau von ung truoc 2011 Tha h Hoa + Nge An gui TW_KH TPCP vung TNB (03-1-2012)" xfId="4533"/>
    <cellStyle name="T_Book1_Nhu cau von ung truoc 2011 Tha h Hoa + Nge An gui TW_KH TPCP vung TNB (03-1-2012) 2" xfId="4534"/>
    <cellStyle name="T_Book1_phu luc tong ket tinh hinh TH giai doan 03-10 (ngay 30)" xfId="4535"/>
    <cellStyle name="T_Book1_phu luc tong ket tinh hinh TH giai doan 03-10 (ngay 30) 2" xfId="4536"/>
    <cellStyle name="T_Book1_phu luc tong ket tinh hinh TH giai doan 03-10 (ngay 30)_!1 1 bao cao giao KH ve HTCMT vung TNB   12-12-2011" xfId="4537"/>
    <cellStyle name="T_Book1_phu luc tong ket tinh hinh TH giai doan 03-10 (ngay 30)_!1 1 bao cao giao KH ve HTCMT vung TNB   12-12-2011 2" xfId="4538"/>
    <cellStyle name="T_Book1_phu luc tong ket tinh hinh TH giai doan 03-10 (ngay 30)_KH TPCP vung TNB (03-1-2012)" xfId="4539"/>
    <cellStyle name="T_Book1_phu luc tong ket tinh hinh TH giai doan 03-10 (ngay 30)_KH TPCP vung TNB (03-1-2012) 2" xfId="4540"/>
    <cellStyle name="T_Book1_TN - Ho tro khac 2011" xfId="4541"/>
    <cellStyle name="T_Book1_TN - Ho tro khac 2011 2" xfId="4542"/>
    <cellStyle name="T_Book1_TN - Ho tro khac 2011_!1 1 bao cao giao KH ve HTCMT vung TNB   12-12-2011" xfId="4543"/>
    <cellStyle name="T_Book1_TN - Ho tro khac 2011_!1 1 bao cao giao KH ve HTCMT vung TNB   12-12-2011 2" xfId="4544"/>
    <cellStyle name="T_Book1_TN - Ho tro khac 2011_Bieu4HTMT" xfId="4545"/>
    <cellStyle name="T_Book1_TN - Ho tro khac 2011_Bieu4HTMT 2" xfId="4546"/>
    <cellStyle name="T_Book1_TN - Ho tro khac 2011_KH TPCP vung TNB (03-1-2012)" xfId="4547"/>
    <cellStyle name="T_Book1_TN - Ho tro khac 2011_KH TPCP vung TNB (03-1-2012) 2" xfId="4548"/>
    <cellStyle name="T_Book1_TH ung tren 70%-Ra soat phap ly-8-6 (dung de chuyen vao vu TH)" xfId="4549"/>
    <cellStyle name="T_Book1_TH ung tren 70%-Ra soat phap ly-8-6 (dung de chuyen vao vu TH) 2" xfId="4550"/>
    <cellStyle name="T_Book1_TH ung tren 70%-Ra soat phap ly-8-6 (dung de chuyen vao vu TH)_!1 1 bao cao giao KH ve HTCMT vung TNB   12-12-2011" xfId="4551"/>
    <cellStyle name="T_Book1_TH ung tren 70%-Ra soat phap ly-8-6 (dung de chuyen vao vu TH)_!1 1 bao cao giao KH ve HTCMT vung TNB   12-12-2011 2" xfId="4552"/>
    <cellStyle name="T_Book1_TH ung tren 70%-Ra soat phap ly-8-6 (dung de chuyen vao vu TH)_Bieu4HTMT" xfId="4553"/>
    <cellStyle name="T_Book1_TH ung tren 70%-Ra soat phap ly-8-6 (dung de chuyen vao vu TH)_Bieu4HTMT 2" xfId="4554"/>
    <cellStyle name="T_Book1_TH ung tren 70%-Ra soat phap ly-8-6 (dung de chuyen vao vu TH)_KH TPCP vung TNB (03-1-2012)" xfId="4555"/>
    <cellStyle name="T_Book1_TH ung tren 70%-Ra soat phap ly-8-6 (dung de chuyen vao vu TH)_KH TPCP vung TNB (03-1-2012) 2" xfId="4556"/>
    <cellStyle name="T_Book1_TH y kien LD_KH 2010 Ca Nuoc 22-9-2011-Gui ca Vu" xfId="4557"/>
    <cellStyle name="T_Book1_TH y kien LD_KH 2010 Ca Nuoc 22-9-2011-Gui ca Vu 2" xfId="4558"/>
    <cellStyle name="T_Book1_TH y kien LD_KH 2010 Ca Nuoc 22-9-2011-Gui ca Vu_!1 1 bao cao giao KH ve HTCMT vung TNB   12-12-2011" xfId="4559"/>
    <cellStyle name="T_Book1_TH y kien LD_KH 2010 Ca Nuoc 22-9-2011-Gui ca Vu_!1 1 bao cao giao KH ve HTCMT vung TNB   12-12-2011 2" xfId="4560"/>
    <cellStyle name="T_Book1_TH y kien LD_KH 2010 Ca Nuoc 22-9-2011-Gui ca Vu_Bieu4HTMT" xfId="4561"/>
    <cellStyle name="T_Book1_TH y kien LD_KH 2010 Ca Nuoc 22-9-2011-Gui ca Vu_Bieu4HTMT 2" xfId="4562"/>
    <cellStyle name="T_Book1_TH y kien LD_KH 2010 Ca Nuoc 22-9-2011-Gui ca Vu_KH TPCP vung TNB (03-1-2012)" xfId="4563"/>
    <cellStyle name="T_Book1_TH y kien LD_KH 2010 Ca Nuoc 22-9-2011-Gui ca Vu_KH TPCP vung TNB (03-1-2012) 2" xfId="4564"/>
    <cellStyle name="T_Book1_Thiet bi" xfId="4565"/>
    <cellStyle name="T_Book1_Thiet bi 2" xfId="4566"/>
    <cellStyle name="T_Book1_ung truoc 2011 NSTW Thanh Hoa + Nge An gui Thu 12-5" xfId="4567"/>
    <cellStyle name="T_Book1_ung truoc 2011 NSTW Thanh Hoa + Nge An gui Thu 12-5 2" xfId="4568"/>
    <cellStyle name="T_Book1_ung truoc 2011 NSTW Thanh Hoa + Nge An gui Thu 12-5_!1 1 bao cao giao KH ve HTCMT vung TNB   12-12-2011" xfId="4569"/>
    <cellStyle name="T_Book1_ung truoc 2011 NSTW Thanh Hoa + Nge An gui Thu 12-5_!1 1 bao cao giao KH ve HTCMT vung TNB   12-12-2011 2" xfId="4570"/>
    <cellStyle name="T_Book1_ung truoc 2011 NSTW Thanh Hoa + Nge An gui Thu 12-5_Bieu4HTMT" xfId="4571"/>
    <cellStyle name="T_Book1_ung truoc 2011 NSTW Thanh Hoa + Nge An gui Thu 12-5_Bieu4HTMT 2" xfId="4572"/>
    <cellStyle name="T_Book1_ung truoc 2011 NSTW Thanh Hoa + Nge An gui Thu 12-5_Bieu4HTMT_!1 1 bao cao giao KH ve HTCMT vung TNB   12-12-2011" xfId="4573"/>
    <cellStyle name="T_Book1_ung truoc 2011 NSTW Thanh Hoa + Nge An gui Thu 12-5_Bieu4HTMT_!1 1 bao cao giao KH ve HTCMT vung TNB   12-12-2011 2" xfId="4574"/>
    <cellStyle name="T_Book1_ung truoc 2011 NSTW Thanh Hoa + Nge An gui Thu 12-5_Bieu4HTMT_KH TPCP vung TNB (03-1-2012)" xfId="4575"/>
    <cellStyle name="T_Book1_ung truoc 2011 NSTW Thanh Hoa + Nge An gui Thu 12-5_Bieu4HTMT_KH TPCP vung TNB (03-1-2012) 2" xfId="4576"/>
    <cellStyle name="T_Book1_ung truoc 2011 NSTW Thanh Hoa + Nge An gui Thu 12-5_KH TPCP vung TNB (03-1-2012)" xfId="4577"/>
    <cellStyle name="T_Book1_ung truoc 2011 NSTW Thanh Hoa + Nge An gui Thu 12-5_KH TPCP vung TNB (03-1-2012) 2" xfId="4578"/>
    <cellStyle name="T_Book1_ÿÿÿÿÿ" xfId="4579"/>
    <cellStyle name="T_Book1_ÿÿÿÿÿ 2" xfId="4580"/>
    <cellStyle name="T_Copy of Bao cao  XDCB 7 thang nam 2008_So KH&amp;DT SUA" xfId="4581"/>
    <cellStyle name="T_Copy of Bao cao  XDCB 7 thang nam 2008_So KH&amp;DT SUA 2" xfId="4582"/>
    <cellStyle name="T_Copy of Bao cao  XDCB 7 thang nam 2008_So KH&amp;DT SUA_!1 1 bao cao giao KH ve HTCMT vung TNB   12-12-2011" xfId="4583"/>
    <cellStyle name="T_Copy of Bao cao  XDCB 7 thang nam 2008_So KH&amp;DT SUA_!1 1 bao cao giao KH ve HTCMT vung TNB   12-12-2011 2" xfId="4584"/>
    <cellStyle name="T_Copy of Bao cao  XDCB 7 thang nam 2008_So KH&amp;DT SUA_KH TPCP vung TNB (03-1-2012)" xfId="4585"/>
    <cellStyle name="T_Copy of Bao cao  XDCB 7 thang nam 2008_So KH&amp;DT SUA_KH TPCP vung TNB (03-1-2012) 2" xfId="4586"/>
    <cellStyle name="T_CPK" xfId="4587"/>
    <cellStyle name="T_CPK 2" xfId="4588"/>
    <cellStyle name="T_CPK_!1 1 bao cao giao KH ve HTCMT vung TNB   12-12-2011" xfId="4589"/>
    <cellStyle name="T_CPK_!1 1 bao cao giao KH ve HTCMT vung TNB   12-12-2011 2" xfId="4590"/>
    <cellStyle name="T_CPK_Bieu4HTMT" xfId="4591"/>
    <cellStyle name="T_CPK_Bieu4HTMT 2" xfId="4592"/>
    <cellStyle name="T_CPK_Bieu4HTMT_!1 1 bao cao giao KH ve HTCMT vung TNB   12-12-2011" xfId="4593"/>
    <cellStyle name="T_CPK_Bieu4HTMT_!1 1 bao cao giao KH ve HTCMT vung TNB   12-12-2011 2" xfId="4594"/>
    <cellStyle name="T_CPK_Bieu4HTMT_KH TPCP vung TNB (03-1-2012)" xfId="4595"/>
    <cellStyle name="T_CPK_Bieu4HTMT_KH TPCP vung TNB (03-1-2012) 2" xfId="4596"/>
    <cellStyle name="T_CPK_KH TPCP vung TNB (03-1-2012)" xfId="4597"/>
    <cellStyle name="T_CPK_KH TPCP vung TNB (03-1-2012) 2" xfId="4598"/>
    <cellStyle name="T_CTMTQG 2008" xfId="4599"/>
    <cellStyle name="T_CTMTQG 2008 2" xfId="4600"/>
    <cellStyle name="T_CTMTQG 2008_!1 1 bao cao giao KH ve HTCMT vung TNB   12-12-2011" xfId="4601"/>
    <cellStyle name="T_CTMTQG 2008_!1 1 bao cao giao KH ve HTCMT vung TNB   12-12-2011 2" xfId="4602"/>
    <cellStyle name="T_CTMTQG 2008_Bieu mau danh muc du an thuoc CTMTQG nam 2008" xfId="4603"/>
    <cellStyle name="T_CTMTQG 2008_Bieu mau danh muc du an thuoc CTMTQG nam 2008 2" xfId="4604"/>
    <cellStyle name="T_CTMTQG 2008_Bieu mau danh muc du an thuoc CTMTQG nam 2008_!1 1 bao cao giao KH ve HTCMT vung TNB   12-12-2011" xfId="4605"/>
    <cellStyle name="T_CTMTQG 2008_Bieu mau danh muc du an thuoc CTMTQG nam 2008_!1 1 bao cao giao KH ve HTCMT vung TNB   12-12-2011 2" xfId="4606"/>
    <cellStyle name="T_CTMTQG 2008_Bieu mau danh muc du an thuoc CTMTQG nam 2008_KH TPCP vung TNB (03-1-2012)" xfId="4607"/>
    <cellStyle name="T_CTMTQG 2008_Bieu mau danh muc du an thuoc CTMTQG nam 2008_KH TPCP vung TNB (03-1-2012) 2" xfId="4608"/>
    <cellStyle name="T_CTMTQG 2008_Hi-Tong hop KQ phan bo KH nam 08- LD fong giao 15-11-08" xfId="4609"/>
    <cellStyle name="T_CTMTQG 2008_Hi-Tong hop KQ phan bo KH nam 08- LD fong giao 15-11-08 2" xfId="4610"/>
    <cellStyle name="T_CTMTQG 2008_Hi-Tong hop KQ phan bo KH nam 08- LD fong giao 15-11-08_!1 1 bao cao giao KH ve HTCMT vung TNB   12-12-2011" xfId="4611"/>
    <cellStyle name="T_CTMTQG 2008_Hi-Tong hop KQ phan bo KH nam 08- LD fong giao 15-11-08_!1 1 bao cao giao KH ve HTCMT vung TNB   12-12-2011 2" xfId="4612"/>
    <cellStyle name="T_CTMTQG 2008_Hi-Tong hop KQ phan bo KH nam 08- LD fong giao 15-11-08_KH TPCP vung TNB (03-1-2012)" xfId="4613"/>
    <cellStyle name="T_CTMTQG 2008_Hi-Tong hop KQ phan bo KH nam 08- LD fong giao 15-11-08_KH TPCP vung TNB (03-1-2012) 2" xfId="4614"/>
    <cellStyle name="T_CTMTQG 2008_Ket qua thuc hien nam 2008" xfId="4615"/>
    <cellStyle name="T_CTMTQG 2008_Ket qua thuc hien nam 2008 2" xfId="4616"/>
    <cellStyle name="T_CTMTQG 2008_Ket qua thuc hien nam 2008_!1 1 bao cao giao KH ve HTCMT vung TNB   12-12-2011" xfId="4617"/>
    <cellStyle name="T_CTMTQG 2008_Ket qua thuc hien nam 2008_!1 1 bao cao giao KH ve HTCMT vung TNB   12-12-2011 2" xfId="4618"/>
    <cellStyle name="T_CTMTQG 2008_Ket qua thuc hien nam 2008_KH TPCP vung TNB (03-1-2012)" xfId="4619"/>
    <cellStyle name="T_CTMTQG 2008_Ket qua thuc hien nam 2008_KH TPCP vung TNB (03-1-2012) 2" xfId="4620"/>
    <cellStyle name="T_CTMTQG 2008_KH TPCP vung TNB (03-1-2012)" xfId="4621"/>
    <cellStyle name="T_CTMTQG 2008_KH TPCP vung TNB (03-1-2012) 2" xfId="4622"/>
    <cellStyle name="T_CTMTQG 2008_KH XDCB_2008 lan 1" xfId="4623"/>
    <cellStyle name="T_CTMTQG 2008_KH XDCB_2008 lan 1 2" xfId="4624"/>
    <cellStyle name="T_CTMTQG 2008_KH XDCB_2008 lan 1 sua ngay 27-10" xfId="4625"/>
    <cellStyle name="T_CTMTQG 2008_KH XDCB_2008 lan 1 sua ngay 27-10 2" xfId="4626"/>
    <cellStyle name="T_CTMTQG 2008_KH XDCB_2008 lan 1 sua ngay 27-10_!1 1 bao cao giao KH ve HTCMT vung TNB   12-12-2011" xfId="4627"/>
    <cellStyle name="T_CTMTQG 2008_KH XDCB_2008 lan 1 sua ngay 27-10_!1 1 bao cao giao KH ve HTCMT vung TNB   12-12-2011 2" xfId="4628"/>
    <cellStyle name="T_CTMTQG 2008_KH XDCB_2008 lan 1 sua ngay 27-10_KH TPCP vung TNB (03-1-2012)" xfId="4629"/>
    <cellStyle name="T_CTMTQG 2008_KH XDCB_2008 lan 1 sua ngay 27-10_KH TPCP vung TNB (03-1-2012) 2" xfId="4630"/>
    <cellStyle name="T_CTMTQG 2008_KH XDCB_2008 lan 1_!1 1 bao cao giao KH ve HTCMT vung TNB   12-12-2011" xfId="4631"/>
    <cellStyle name="T_CTMTQG 2008_KH XDCB_2008 lan 1_!1 1 bao cao giao KH ve HTCMT vung TNB   12-12-2011 2" xfId="4632"/>
    <cellStyle name="T_CTMTQG 2008_KH XDCB_2008 lan 1_KH TPCP vung TNB (03-1-2012)" xfId="4633"/>
    <cellStyle name="T_CTMTQG 2008_KH XDCB_2008 lan 1_KH TPCP vung TNB (03-1-2012) 2" xfId="4634"/>
    <cellStyle name="T_CTMTQG 2008_KH XDCB_2008 lan 2 sua ngay 10-11" xfId="4635"/>
    <cellStyle name="T_CTMTQG 2008_KH XDCB_2008 lan 2 sua ngay 10-11 2" xfId="4636"/>
    <cellStyle name="T_CTMTQG 2008_KH XDCB_2008 lan 2 sua ngay 10-11_!1 1 bao cao giao KH ve HTCMT vung TNB   12-12-2011" xfId="4637"/>
    <cellStyle name="T_CTMTQG 2008_KH XDCB_2008 lan 2 sua ngay 10-11_!1 1 bao cao giao KH ve HTCMT vung TNB   12-12-2011 2" xfId="4638"/>
    <cellStyle name="T_CTMTQG 2008_KH XDCB_2008 lan 2 sua ngay 10-11_KH TPCP vung TNB (03-1-2012)" xfId="4639"/>
    <cellStyle name="T_CTMTQG 2008_KH XDCB_2008 lan 2 sua ngay 10-11_KH TPCP vung TNB (03-1-2012) 2" xfId="4640"/>
    <cellStyle name="T_Chuan bi dau tu nam 2008" xfId="4641"/>
    <cellStyle name="T_Chuan bi dau tu nam 2008 2" xfId="4642"/>
    <cellStyle name="T_Chuan bi dau tu nam 2008_!1 1 bao cao giao KH ve HTCMT vung TNB   12-12-2011" xfId="4643"/>
    <cellStyle name="T_Chuan bi dau tu nam 2008_!1 1 bao cao giao KH ve HTCMT vung TNB   12-12-2011 2" xfId="4644"/>
    <cellStyle name="T_Chuan bi dau tu nam 2008_KH TPCP vung TNB (03-1-2012)" xfId="4645"/>
    <cellStyle name="T_Chuan bi dau tu nam 2008_KH TPCP vung TNB (03-1-2012) 2" xfId="4646"/>
    <cellStyle name="T_danh muc chuan bi dau tu 2011 ngay 07-6-2011" xfId="4647"/>
    <cellStyle name="T_danh muc chuan bi dau tu 2011 ngay 07-6-2011 2" xfId="4648"/>
    <cellStyle name="T_danh muc chuan bi dau tu 2011 ngay 07-6-2011_!1 1 bao cao giao KH ve HTCMT vung TNB   12-12-2011" xfId="4649"/>
    <cellStyle name="T_danh muc chuan bi dau tu 2011 ngay 07-6-2011_!1 1 bao cao giao KH ve HTCMT vung TNB   12-12-2011 2" xfId="4650"/>
    <cellStyle name="T_danh muc chuan bi dau tu 2011 ngay 07-6-2011_KH TPCP vung TNB (03-1-2012)" xfId="4651"/>
    <cellStyle name="T_danh muc chuan bi dau tu 2011 ngay 07-6-2011_KH TPCP vung TNB (03-1-2012) 2" xfId="4652"/>
    <cellStyle name="T_Danh muc pbo nguon von XSKT, XDCB nam 2009 chuyen qua nam 2010" xfId="4653"/>
    <cellStyle name="T_Danh muc pbo nguon von XSKT, XDCB nam 2009 chuyen qua nam 2010 2" xfId="4654"/>
    <cellStyle name="T_Danh muc pbo nguon von XSKT, XDCB nam 2009 chuyen qua nam 2010_!1 1 bao cao giao KH ve HTCMT vung TNB   12-12-2011" xfId="4655"/>
    <cellStyle name="T_Danh muc pbo nguon von XSKT, XDCB nam 2009 chuyen qua nam 2010_!1 1 bao cao giao KH ve HTCMT vung TNB   12-12-2011 2" xfId="4656"/>
    <cellStyle name="T_Danh muc pbo nguon von XSKT, XDCB nam 2009 chuyen qua nam 2010_KH TPCP vung TNB (03-1-2012)" xfId="4657"/>
    <cellStyle name="T_Danh muc pbo nguon von XSKT, XDCB nam 2009 chuyen qua nam 2010_KH TPCP vung TNB (03-1-2012) 2" xfId="4658"/>
    <cellStyle name="T_dieu chinh KH 2011 ngay 26-5-2011111" xfId="4659"/>
    <cellStyle name="T_dieu chinh KH 2011 ngay 26-5-2011111 2" xfId="4660"/>
    <cellStyle name="T_dieu chinh KH 2011 ngay 26-5-2011111_!1 1 bao cao giao KH ve HTCMT vung TNB   12-12-2011" xfId="4661"/>
    <cellStyle name="T_dieu chinh KH 2011 ngay 26-5-2011111_!1 1 bao cao giao KH ve HTCMT vung TNB   12-12-2011 2" xfId="4662"/>
    <cellStyle name="T_dieu chinh KH 2011 ngay 26-5-2011111_KH TPCP vung TNB (03-1-2012)" xfId="4663"/>
    <cellStyle name="T_dieu chinh KH 2011 ngay 26-5-2011111_KH TPCP vung TNB (03-1-2012) 2" xfId="4664"/>
    <cellStyle name="T_DK 2014-2015 final" xfId="4665"/>
    <cellStyle name="T_DK 2014-2015 final_05-12  KH trung han 2016-2020 - Liem Thinh edited" xfId="4666"/>
    <cellStyle name="T_DK 2014-2015 final_Copy of 05-12  KH trung han 2016-2020 - Liem Thinh edited (1)" xfId="4667"/>
    <cellStyle name="T_DK 2014-2015 new" xfId="4668"/>
    <cellStyle name="T_DK 2014-2015 new_05-12  KH trung han 2016-2020 - Liem Thinh edited" xfId="4669"/>
    <cellStyle name="T_DK 2014-2015 new_Copy of 05-12  KH trung han 2016-2020 - Liem Thinh edited (1)" xfId="4670"/>
    <cellStyle name="T_DK KH CBDT 2014 11-11-2013" xfId="4671"/>
    <cellStyle name="T_DK KH CBDT 2014 11-11-2013(1)" xfId="4672"/>
    <cellStyle name="T_DK KH CBDT 2014 11-11-2013(1)_05-12  KH trung han 2016-2020 - Liem Thinh edited" xfId="4673"/>
    <cellStyle name="T_DK KH CBDT 2014 11-11-2013(1)_Copy of 05-12  KH trung han 2016-2020 - Liem Thinh edited (1)" xfId="4674"/>
    <cellStyle name="T_DK KH CBDT 2014 11-11-2013_05-12  KH trung han 2016-2020 - Liem Thinh edited" xfId="4675"/>
    <cellStyle name="T_DK KH CBDT 2014 11-11-2013_Copy of 05-12  KH trung han 2016-2020 - Liem Thinh edited (1)" xfId="4676"/>
    <cellStyle name="T_DS KCH PHAN BO VON NSDP NAM 2010" xfId="4677"/>
    <cellStyle name="T_DS KCH PHAN BO VON NSDP NAM 2010 2" xfId="4678"/>
    <cellStyle name="T_DS KCH PHAN BO VON NSDP NAM 2010_!1 1 bao cao giao KH ve HTCMT vung TNB   12-12-2011" xfId="4679"/>
    <cellStyle name="T_DS KCH PHAN BO VON NSDP NAM 2010_!1 1 bao cao giao KH ve HTCMT vung TNB   12-12-2011 2" xfId="4680"/>
    <cellStyle name="T_DS KCH PHAN BO VON NSDP NAM 2010_KH TPCP vung TNB (03-1-2012)" xfId="4681"/>
    <cellStyle name="T_DS KCH PHAN BO VON NSDP NAM 2010_KH TPCP vung TNB (03-1-2012) 2" xfId="4682"/>
    <cellStyle name="T_Du an khoi cong moi nam 2010" xfId="4683"/>
    <cellStyle name="T_Du an khoi cong moi nam 2010 2" xfId="4684"/>
    <cellStyle name="T_Du an khoi cong moi nam 2010_!1 1 bao cao giao KH ve HTCMT vung TNB   12-12-2011" xfId="4685"/>
    <cellStyle name="T_Du an khoi cong moi nam 2010_!1 1 bao cao giao KH ve HTCMT vung TNB   12-12-2011 2" xfId="4686"/>
    <cellStyle name="T_Du an khoi cong moi nam 2010_KH TPCP vung TNB (03-1-2012)" xfId="4687"/>
    <cellStyle name="T_Du an khoi cong moi nam 2010_KH TPCP vung TNB (03-1-2012) 2" xfId="4688"/>
    <cellStyle name="T_DU AN TKQH VA CHUAN BI DAU TU NAM 2007 sua ngay 9-11" xfId="4689"/>
    <cellStyle name="T_DU AN TKQH VA CHUAN BI DAU TU NAM 2007 sua ngay 9-11 2" xfId="4690"/>
    <cellStyle name="T_DU AN TKQH VA CHUAN BI DAU TU NAM 2007 sua ngay 9-11_!1 1 bao cao giao KH ve HTCMT vung TNB   12-12-2011" xfId="4691"/>
    <cellStyle name="T_DU AN TKQH VA CHUAN BI DAU TU NAM 2007 sua ngay 9-11_!1 1 bao cao giao KH ve HTCMT vung TNB   12-12-2011 2" xfId="4692"/>
    <cellStyle name="T_DU AN TKQH VA CHUAN BI DAU TU NAM 2007 sua ngay 9-11_Bieu mau danh muc du an thuoc CTMTQG nam 2008" xfId="4693"/>
    <cellStyle name="T_DU AN TKQH VA CHUAN BI DAU TU NAM 2007 sua ngay 9-11_Bieu mau danh muc du an thuoc CTMTQG nam 2008 2" xfId="4694"/>
    <cellStyle name="T_DU AN TKQH VA CHUAN BI DAU TU NAM 2007 sua ngay 9-11_Bieu mau danh muc du an thuoc CTMTQG nam 2008_!1 1 bao cao giao KH ve HTCMT vung TNB   12-12-2011" xfId="4695"/>
    <cellStyle name="T_DU AN TKQH VA CHUAN BI DAU TU NAM 2007 sua ngay 9-11_Bieu mau danh muc du an thuoc CTMTQG nam 2008_!1 1 bao cao giao KH ve HTCMT vung TNB   12-12-2011 2" xfId="4696"/>
    <cellStyle name="T_DU AN TKQH VA CHUAN BI DAU TU NAM 2007 sua ngay 9-11_Bieu mau danh muc du an thuoc CTMTQG nam 2008_KH TPCP vung TNB (03-1-2012)" xfId="4697"/>
    <cellStyle name="T_DU AN TKQH VA CHUAN BI DAU TU NAM 2007 sua ngay 9-11_Bieu mau danh muc du an thuoc CTMTQG nam 2008_KH TPCP vung TNB (03-1-2012) 2" xfId="4698"/>
    <cellStyle name="T_DU AN TKQH VA CHUAN BI DAU TU NAM 2007 sua ngay 9-11_Du an khoi cong moi nam 2010" xfId="4699"/>
    <cellStyle name="T_DU AN TKQH VA CHUAN BI DAU TU NAM 2007 sua ngay 9-11_Du an khoi cong moi nam 2010 2" xfId="4700"/>
    <cellStyle name="T_DU AN TKQH VA CHUAN BI DAU TU NAM 2007 sua ngay 9-11_Du an khoi cong moi nam 2010_!1 1 bao cao giao KH ve HTCMT vung TNB   12-12-2011" xfId="4701"/>
    <cellStyle name="T_DU AN TKQH VA CHUAN BI DAU TU NAM 2007 sua ngay 9-11_Du an khoi cong moi nam 2010_!1 1 bao cao giao KH ve HTCMT vung TNB   12-12-2011 2" xfId="4702"/>
    <cellStyle name="T_DU AN TKQH VA CHUAN BI DAU TU NAM 2007 sua ngay 9-11_Du an khoi cong moi nam 2010_KH TPCP vung TNB (03-1-2012)" xfId="4703"/>
    <cellStyle name="T_DU AN TKQH VA CHUAN BI DAU TU NAM 2007 sua ngay 9-11_Du an khoi cong moi nam 2010_KH TPCP vung TNB (03-1-2012) 2" xfId="4704"/>
    <cellStyle name="T_DU AN TKQH VA CHUAN BI DAU TU NAM 2007 sua ngay 9-11_Ket qua phan bo von nam 2008" xfId="4705"/>
    <cellStyle name="T_DU AN TKQH VA CHUAN BI DAU TU NAM 2007 sua ngay 9-11_Ket qua phan bo von nam 2008 2" xfId="4706"/>
    <cellStyle name="T_DU AN TKQH VA CHUAN BI DAU TU NAM 2007 sua ngay 9-11_Ket qua phan bo von nam 2008_!1 1 bao cao giao KH ve HTCMT vung TNB   12-12-2011" xfId="4707"/>
    <cellStyle name="T_DU AN TKQH VA CHUAN BI DAU TU NAM 2007 sua ngay 9-11_Ket qua phan bo von nam 2008_!1 1 bao cao giao KH ve HTCMT vung TNB   12-12-2011 2" xfId="4708"/>
    <cellStyle name="T_DU AN TKQH VA CHUAN BI DAU TU NAM 2007 sua ngay 9-11_Ket qua phan bo von nam 2008_KH TPCP vung TNB (03-1-2012)" xfId="4709"/>
    <cellStyle name="T_DU AN TKQH VA CHUAN BI DAU TU NAM 2007 sua ngay 9-11_Ket qua phan bo von nam 2008_KH TPCP vung TNB (03-1-2012) 2" xfId="4710"/>
    <cellStyle name="T_DU AN TKQH VA CHUAN BI DAU TU NAM 2007 sua ngay 9-11_KH TPCP vung TNB (03-1-2012)" xfId="4711"/>
    <cellStyle name="T_DU AN TKQH VA CHUAN BI DAU TU NAM 2007 sua ngay 9-11_KH TPCP vung TNB (03-1-2012) 2" xfId="4712"/>
    <cellStyle name="T_DU AN TKQH VA CHUAN BI DAU TU NAM 2007 sua ngay 9-11_KH XDCB_2008 lan 2 sua ngay 10-11" xfId="4713"/>
    <cellStyle name="T_DU AN TKQH VA CHUAN BI DAU TU NAM 2007 sua ngay 9-11_KH XDCB_2008 lan 2 sua ngay 10-11 2" xfId="4714"/>
    <cellStyle name="T_DU AN TKQH VA CHUAN BI DAU TU NAM 2007 sua ngay 9-11_KH XDCB_2008 lan 2 sua ngay 10-11_!1 1 bao cao giao KH ve HTCMT vung TNB   12-12-2011" xfId="4715"/>
    <cellStyle name="T_DU AN TKQH VA CHUAN BI DAU TU NAM 2007 sua ngay 9-11_KH XDCB_2008 lan 2 sua ngay 10-11_!1 1 bao cao giao KH ve HTCMT vung TNB   12-12-2011 2" xfId="4716"/>
    <cellStyle name="T_DU AN TKQH VA CHUAN BI DAU TU NAM 2007 sua ngay 9-11_KH XDCB_2008 lan 2 sua ngay 10-11_KH TPCP vung TNB (03-1-2012)" xfId="4717"/>
    <cellStyle name="T_DU AN TKQH VA CHUAN BI DAU TU NAM 2007 sua ngay 9-11_KH XDCB_2008 lan 2 sua ngay 10-11_KH TPCP vung TNB (03-1-2012) 2" xfId="4718"/>
    <cellStyle name="T_du toan dieu chinh  20-8-2006" xfId="4719"/>
    <cellStyle name="T_du toan dieu chinh  20-8-2006 2" xfId="4720"/>
    <cellStyle name="T_du toan dieu chinh  20-8-2006_!1 1 bao cao giao KH ve HTCMT vung TNB   12-12-2011" xfId="4721"/>
    <cellStyle name="T_du toan dieu chinh  20-8-2006_!1 1 bao cao giao KH ve HTCMT vung TNB   12-12-2011 2" xfId="4722"/>
    <cellStyle name="T_du toan dieu chinh  20-8-2006_Bieu4HTMT" xfId="4723"/>
    <cellStyle name="T_du toan dieu chinh  20-8-2006_Bieu4HTMT 2" xfId="4724"/>
    <cellStyle name="T_du toan dieu chinh  20-8-2006_Bieu4HTMT_!1 1 bao cao giao KH ve HTCMT vung TNB   12-12-2011" xfId="4725"/>
    <cellStyle name="T_du toan dieu chinh  20-8-2006_Bieu4HTMT_!1 1 bao cao giao KH ve HTCMT vung TNB   12-12-2011 2" xfId="4726"/>
    <cellStyle name="T_du toan dieu chinh  20-8-2006_Bieu4HTMT_KH TPCP vung TNB (03-1-2012)" xfId="4727"/>
    <cellStyle name="T_du toan dieu chinh  20-8-2006_Bieu4HTMT_KH TPCP vung TNB (03-1-2012) 2" xfId="4728"/>
    <cellStyle name="T_du toan dieu chinh  20-8-2006_KH TPCP vung TNB (03-1-2012)" xfId="4729"/>
    <cellStyle name="T_du toan dieu chinh  20-8-2006_KH TPCP vung TNB (03-1-2012) 2" xfId="4730"/>
    <cellStyle name="T_giao KH 2011 ngay 10-12-2010" xfId="4731"/>
    <cellStyle name="T_giao KH 2011 ngay 10-12-2010 2" xfId="4732"/>
    <cellStyle name="T_giao KH 2011 ngay 10-12-2010_!1 1 bao cao giao KH ve HTCMT vung TNB   12-12-2011" xfId="4733"/>
    <cellStyle name="T_giao KH 2011 ngay 10-12-2010_!1 1 bao cao giao KH ve HTCMT vung TNB   12-12-2011 2" xfId="4734"/>
    <cellStyle name="T_giao KH 2011 ngay 10-12-2010_KH TPCP vung TNB (03-1-2012)" xfId="4735"/>
    <cellStyle name="T_giao KH 2011 ngay 10-12-2010_KH TPCP vung TNB (03-1-2012) 2" xfId="4736"/>
    <cellStyle name="T_Ht-PTq1-03" xfId="4737"/>
    <cellStyle name="T_Ht-PTq1-03 2" xfId="4738"/>
    <cellStyle name="T_Ht-PTq1-03_!1 1 bao cao giao KH ve HTCMT vung TNB   12-12-2011" xfId="4739"/>
    <cellStyle name="T_Ht-PTq1-03_!1 1 bao cao giao KH ve HTCMT vung TNB   12-12-2011 2" xfId="4740"/>
    <cellStyle name="T_Ht-PTq1-03_kien giang 2" xfId="4741"/>
    <cellStyle name="T_Ht-PTq1-03_kien giang 2 2" xfId="4742"/>
    <cellStyle name="T_Ke hoach KTXH  nam 2009_PKT thang 11 nam 2008" xfId="4743"/>
    <cellStyle name="T_Ke hoach KTXH  nam 2009_PKT thang 11 nam 2008 2" xfId="4744"/>
    <cellStyle name="T_Ke hoach KTXH  nam 2009_PKT thang 11 nam 2008_!1 1 bao cao giao KH ve HTCMT vung TNB   12-12-2011" xfId="4745"/>
    <cellStyle name="T_Ke hoach KTXH  nam 2009_PKT thang 11 nam 2008_!1 1 bao cao giao KH ve HTCMT vung TNB   12-12-2011 2" xfId="4746"/>
    <cellStyle name="T_Ke hoach KTXH  nam 2009_PKT thang 11 nam 2008_KH TPCP vung TNB (03-1-2012)" xfId="4747"/>
    <cellStyle name="T_Ke hoach KTXH  nam 2009_PKT thang 11 nam 2008_KH TPCP vung TNB (03-1-2012) 2" xfId="4748"/>
    <cellStyle name="T_Ket qua dau thau" xfId="4749"/>
    <cellStyle name="T_Ket qua dau thau 2" xfId="4750"/>
    <cellStyle name="T_Ket qua dau thau_!1 1 bao cao giao KH ve HTCMT vung TNB   12-12-2011" xfId="4751"/>
    <cellStyle name="T_Ket qua dau thau_!1 1 bao cao giao KH ve HTCMT vung TNB   12-12-2011 2" xfId="4752"/>
    <cellStyle name="T_Ket qua dau thau_KH TPCP vung TNB (03-1-2012)" xfId="4753"/>
    <cellStyle name="T_Ket qua dau thau_KH TPCP vung TNB (03-1-2012) 2" xfId="4754"/>
    <cellStyle name="T_Ket qua phan bo von nam 2008" xfId="4755"/>
    <cellStyle name="T_Ket qua phan bo von nam 2008 2" xfId="4756"/>
    <cellStyle name="T_Ket qua phan bo von nam 2008_!1 1 bao cao giao KH ve HTCMT vung TNB   12-12-2011" xfId="4757"/>
    <cellStyle name="T_Ket qua phan bo von nam 2008_!1 1 bao cao giao KH ve HTCMT vung TNB   12-12-2011 2" xfId="4758"/>
    <cellStyle name="T_Ket qua phan bo von nam 2008_KH TPCP vung TNB (03-1-2012)" xfId="4759"/>
    <cellStyle name="T_Ket qua phan bo von nam 2008_KH TPCP vung TNB (03-1-2012) 2" xfId="4760"/>
    <cellStyle name="T_kien giang 2" xfId="4761"/>
    <cellStyle name="T_kien giang 2 2" xfId="4762"/>
    <cellStyle name="T_KH 2011-2015" xfId="4763"/>
    <cellStyle name="T_KH TPCP vung TNB (03-1-2012)" xfId="4764"/>
    <cellStyle name="T_KH TPCP vung TNB (03-1-2012) 2" xfId="4765"/>
    <cellStyle name="T_KH XDCB_2008 lan 2 sua ngay 10-11" xfId="4766"/>
    <cellStyle name="T_KH XDCB_2008 lan 2 sua ngay 10-11 2" xfId="4767"/>
    <cellStyle name="T_KH XDCB_2008 lan 2 sua ngay 10-11_!1 1 bao cao giao KH ve HTCMT vung TNB   12-12-2011" xfId="4768"/>
    <cellStyle name="T_KH XDCB_2008 lan 2 sua ngay 10-11_!1 1 bao cao giao KH ve HTCMT vung TNB   12-12-2011 2" xfId="4769"/>
    <cellStyle name="T_KH XDCB_2008 lan 2 sua ngay 10-11_KH TPCP vung TNB (03-1-2012)" xfId="4770"/>
    <cellStyle name="T_KH XDCB_2008 lan 2 sua ngay 10-11_KH TPCP vung TNB (03-1-2012) 2" xfId="4771"/>
    <cellStyle name="T_Me_Tri_6_07" xfId="4772"/>
    <cellStyle name="T_Me_Tri_6_07 2" xfId="4773"/>
    <cellStyle name="T_Me_Tri_6_07_!1 1 bao cao giao KH ve HTCMT vung TNB   12-12-2011" xfId="4774"/>
    <cellStyle name="T_Me_Tri_6_07_!1 1 bao cao giao KH ve HTCMT vung TNB   12-12-2011 2" xfId="4775"/>
    <cellStyle name="T_Me_Tri_6_07_Bieu4HTMT" xfId="4776"/>
    <cellStyle name="T_Me_Tri_6_07_Bieu4HTMT 2" xfId="4777"/>
    <cellStyle name="T_Me_Tri_6_07_Bieu4HTMT_!1 1 bao cao giao KH ve HTCMT vung TNB   12-12-2011" xfId="4778"/>
    <cellStyle name="T_Me_Tri_6_07_Bieu4HTMT_!1 1 bao cao giao KH ve HTCMT vung TNB   12-12-2011 2" xfId="4779"/>
    <cellStyle name="T_Me_Tri_6_07_Bieu4HTMT_KH TPCP vung TNB (03-1-2012)" xfId="4780"/>
    <cellStyle name="T_Me_Tri_6_07_Bieu4HTMT_KH TPCP vung TNB (03-1-2012) 2" xfId="4781"/>
    <cellStyle name="T_Me_Tri_6_07_KH TPCP vung TNB (03-1-2012)" xfId="4782"/>
    <cellStyle name="T_Me_Tri_6_07_KH TPCP vung TNB (03-1-2012) 2" xfId="4783"/>
    <cellStyle name="T_N2 thay dat (N1-1)" xfId="4784"/>
    <cellStyle name="T_N2 thay dat (N1-1) 2" xfId="4785"/>
    <cellStyle name="T_N2 thay dat (N1-1)_!1 1 bao cao giao KH ve HTCMT vung TNB   12-12-2011" xfId="4786"/>
    <cellStyle name="T_N2 thay dat (N1-1)_!1 1 bao cao giao KH ve HTCMT vung TNB   12-12-2011 2" xfId="4787"/>
    <cellStyle name="T_N2 thay dat (N1-1)_Bieu4HTMT" xfId="4788"/>
    <cellStyle name="T_N2 thay dat (N1-1)_Bieu4HTMT 2" xfId="4789"/>
    <cellStyle name="T_N2 thay dat (N1-1)_Bieu4HTMT_!1 1 bao cao giao KH ve HTCMT vung TNB   12-12-2011" xfId="4790"/>
    <cellStyle name="T_N2 thay dat (N1-1)_Bieu4HTMT_!1 1 bao cao giao KH ve HTCMT vung TNB   12-12-2011 2" xfId="4791"/>
    <cellStyle name="T_N2 thay dat (N1-1)_Bieu4HTMT_KH TPCP vung TNB (03-1-2012)" xfId="4792"/>
    <cellStyle name="T_N2 thay dat (N1-1)_Bieu4HTMT_KH TPCP vung TNB (03-1-2012) 2" xfId="4793"/>
    <cellStyle name="T_N2 thay dat (N1-1)_KH TPCP vung TNB (03-1-2012)" xfId="4794"/>
    <cellStyle name="T_N2 thay dat (N1-1)_KH TPCP vung TNB (03-1-2012) 2" xfId="4795"/>
    <cellStyle name="T_Phuong an can doi nam 2008" xfId="4796"/>
    <cellStyle name="T_Phuong an can doi nam 2008 2" xfId="4797"/>
    <cellStyle name="T_Phuong an can doi nam 2008_!1 1 bao cao giao KH ve HTCMT vung TNB   12-12-2011" xfId="4798"/>
    <cellStyle name="T_Phuong an can doi nam 2008_!1 1 bao cao giao KH ve HTCMT vung TNB   12-12-2011 2" xfId="4799"/>
    <cellStyle name="T_Phuong an can doi nam 2008_KH TPCP vung TNB (03-1-2012)" xfId="4800"/>
    <cellStyle name="T_Phuong an can doi nam 2008_KH TPCP vung TNB (03-1-2012) 2" xfId="4801"/>
    <cellStyle name="T_Seagame(BTL)" xfId="4802"/>
    <cellStyle name="T_Seagame(BTL) 2" xfId="4803"/>
    <cellStyle name="T_So GTVT" xfId="4804"/>
    <cellStyle name="T_So GTVT 2" xfId="4805"/>
    <cellStyle name="T_So GTVT_!1 1 bao cao giao KH ve HTCMT vung TNB   12-12-2011" xfId="4806"/>
    <cellStyle name="T_So GTVT_!1 1 bao cao giao KH ve HTCMT vung TNB   12-12-2011 2" xfId="4807"/>
    <cellStyle name="T_So GTVT_KH TPCP vung TNB (03-1-2012)" xfId="4808"/>
    <cellStyle name="T_So GTVT_KH TPCP vung TNB (03-1-2012) 2" xfId="4809"/>
    <cellStyle name="T_tai co cau dau tu (tong hop)1" xfId="4810"/>
    <cellStyle name="T_TDT + duong(8-5-07)" xfId="4811"/>
    <cellStyle name="T_TDT + duong(8-5-07) 2" xfId="4812"/>
    <cellStyle name="T_TDT + duong(8-5-07)_!1 1 bao cao giao KH ve HTCMT vung TNB   12-12-2011" xfId="4813"/>
    <cellStyle name="T_TDT + duong(8-5-07)_!1 1 bao cao giao KH ve HTCMT vung TNB   12-12-2011 2" xfId="4814"/>
    <cellStyle name="T_TDT + duong(8-5-07)_Bieu4HTMT" xfId="4815"/>
    <cellStyle name="T_TDT + duong(8-5-07)_Bieu4HTMT 2" xfId="4816"/>
    <cellStyle name="T_TDT + duong(8-5-07)_Bieu4HTMT_!1 1 bao cao giao KH ve HTCMT vung TNB   12-12-2011" xfId="4817"/>
    <cellStyle name="T_TDT + duong(8-5-07)_Bieu4HTMT_!1 1 bao cao giao KH ve HTCMT vung TNB   12-12-2011 2" xfId="4818"/>
    <cellStyle name="T_TDT + duong(8-5-07)_Bieu4HTMT_KH TPCP vung TNB (03-1-2012)" xfId="4819"/>
    <cellStyle name="T_TDT + duong(8-5-07)_Bieu4HTMT_KH TPCP vung TNB (03-1-2012) 2" xfId="4820"/>
    <cellStyle name="T_TDT + duong(8-5-07)_KH TPCP vung TNB (03-1-2012)" xfId="4821"/>
    <cellStyle name="T_TDT + duong(8-5-07)_KH TPCP vung TNB (03-1-2012) 2" xfId="4822"/>
    <cellStyle name="T_TK_HT" xfId="4823"/>
    <cellStyle name="T_TK_HT 2" xfId="4824"/>
    <cellStyle name="T_tham_tra_du_toan" xfId="4825"/>
    <cellStyle name="T_tham_tra_du_toan 2" xfId="4826"/>
    <cellStyle name="T_tham_tra_du_toan_!1 1 bao cao giao KH ve HTCMT vung TNB   12-12-2011" xfId="4827"/>
    <cellStyle name="T_tham_tra_du_toan_!1 1 bao cao giao KH ve HTCMT vung TNB   12-12-2011 2" xfId="4828"/>
    <cellStyle name="T_tham_tra_du_toan_Bieu4HTMT" xfId="4829"/>
    <cellStyle name="T_tham_tra_du_toan_Bieu4HTMT 2" xfId="4830"/>
    <cellStyle name="T_tham_tra_du_toan_Bieu4HTMT_!1 1 bao cao giao KH ve HTCMT vung TNB   12-12-2011" xfId="4831"/>
    <cellStyle name="T_tham_tra_du_toan_Bieu4HTMT_!1 1 bao cao giao KH ve HTCMT vung TNB   12-12-2011 2" xfId="4832"/>
    <cellStyle name="T_tham_tra_du_toan_Bieu4HTMT_KH TPCP vung TNB (03-1-2012)" xfId="4833"/>
    <cellStyle name="T_tham_tra_du_toan_Bieu4HTMT_KH TPCP vung TNB (03-1-2012) 2" xfId="4834"/>
    <cellStyle name="T_tham_tra_du_toan_KH TPCP vung TNB (03-1-2012)" xfId="4835"/>
    <cellStyle name="T_tham_tra_du_toan_KH TPCP vung TNB (03-1-2012) 2" xfId="4836"/>
    <cellStyle name="T_Thiet bi" xfId="4837"/>
    <cellStyle name="T_Thiet bi 2" xfId="4838"/>
    <cellStyle name="T_Thiet bi_!1 1 bao cao giao KH ve HTCMT vung TNB   12-12-2011" xfId="4839"/>
    <cellStyle name="T_Thiet bi_!1 1 bao cao giao KH ve HTCMT vung TNB   12-12-2011 2" xfId="4840"/>
    <cellStyle name="T_Thiet bi_Bieu4HTMT" xfId="4841"/>
    <cellStyle name="T_Thiet bi_Bieu4HTMT 2" xfId="4842"/>
    <cellStyle name="T_Thiet bi_Bieu4HTMT_!1 1 bao cao giao KH ve HTCMT vung TNB   12-12-2011" xfId="4843"/>
    <cellStyle name="T_Thiet bi_Bieu4HTMT_!1 1 bao cao giao KH ve HTCMT vung TNB   12-12-2011 2" xfId="4844"/>
    <cellStyle name="T_Thiet bi_Bieu4HTMT_KH TPCP vung TNB (03-1-2012)" xfId="4845"/>
    <cellStyle name="T_Thiet bi_Bieu4HTMT_KH TPCP vung TNB (03-1-2012) 2" xfId="4846"/>
    <cellStyle name="T_Thiet bi_KH TPCP vung TNB (03-1-2012)" xfId="4847"/>
    <cellStyle name="T_Thiet bi_KH TPCP vung TNB (03-1-2012) 2" xfId="4848"/>
    <cellStyle name="T_Van Ban 2007" xfId="4849"/>
    <cellStyle name="T_Van Ban 2007_15_10_2013 BC nhu cau von doi ung ODA (2014-2016) ngay 15102013 Sua" xfId="4850"/>
    <cellStyle name="T_Van Ban 2007_bao cao phan bo KHDT 2011(final)" xfId="4851"/>
    <cellStyle name="T_Van Ban 2007_bao cao phan bo KHDT 2011(final)_BC nhu cau von doi ung ODA nganh NN (BKH)" xfId="4852"/>
    <cellStyle name="T_Van Ban 2007_bao cao phan bo KHDT 2011(final)_BC Tai co cau (bieu TH)" xfId="4853"/>
    <cellStyle name="T_Van Ban 2007_bao cao phan bo KHDT 2011(final)_DK 2014-2015 final" xfId="4854"/>
    <cellStyle name="T_Van Ban 2007_bao cao phan bo KHDT 2011(final)_DK 2014-2015 new" xfId="4855"/>
    <cellStyle name="T_Van Ban 2007_bao cao phan bo KHDT 2011(final)_DK KH CBDT 2014 11-11-2013" xfId="4856"/>
    <cellStyle name="T_Van Ban 2007_bao cao phan bo KHDT 2011(final)_DK KH CBDT 2014 11-11-2013(1)" xfId="4857"/>
    <cellStyle name="T_Van Ban 2007_bao cao phan bo KHDT 2011(final)_KH 2011-2015" xfId="4858"/>
    <cellStyle name="T_Van Ban 2007_bao cao phan bo KHDT 2011(final)_tai co cau dau tu (tong hop)1" xfId="4859"/>
    <cellStyle name="T_Van Ban 2007_BC nhu cau von doi ung ODA nganh NN (BKH)" xfId="4860"/>
    <cellStyle name="T_Van Ban 2007_BC nhu cau von doi ung ODA nganh NN (BKH)_05-12  KH trung han 2016-2020 - Liem Thinh edited" xfId="4861"/>
    <cellStyle name="T_Van Ban 2007_BC nhu cau von doi ung ODA nganh NN (BKH)_Copy of 05-12  KH trung han 2016-2020 - Liem Thinh edited (1)" xfId="4862"/>
    <cellStyle name="T_Van Ban 2007_BC Tai co cau (bieu TH)" xfId="4863"/>
    <cellStyle name="T_Van Ban 2007_BC Tai co cau (bieu TH)_05-12  KH trung han 2016-2020 - Liem Thinh edited" xfId="4864"/>
    <cellStyle name="T_Van Ban 2007_BC Tai co cau (bieu TH)_Copy of 05-12  KH trung han 2016-2020 - Liem Thinh edited (1)" xfId="4865"/>
    <cellStyle name="T_Van Ban 2007_DK 2014-2015 final" xfId="4866"/>
    <cellStyle name="T_Van Ban 2007_DK 2014-2015 final_05-12  KH trung han 2016-2020 - Liem Thinh edited" xfId="4867"/>
    <cellStyle name="T_Van Ban 2007_DK 2014-2015 final_Copy of 05-12  KH trung han 2016-2020 - Liem Thinh edited (1)" xfId="4868"/>
    <cellStyle name="T_Van Ban 2007_DK 2014-2015 new" xfId="4869"/>
    <cellStyle name="T_Van Ban 2007_DK 2014-2015 new_05-12  KH trung han 2016-2020 - Liem Thinh edited" xfId="4870"/>
    <cellStyle name="T_Van Ban 2007_DK 2014-2015 new_Copy of 05-12  KH trung han 2016-2020 - Liem Thinh edited (1)" xfId="4871"/>
    <cellStyle name="T_Van Ban 2007_DK KH CBDT 2014 11-11-2013" xfId="4872"/>
    <cellStyle name="T_Van Ban 2007_DK KH CBDT 2014 11-11-2013(1)" xfId="4873"/>
    <cellStyle name="T_Van Ban 2007_DK KH CBDT 2014 11-11-2013(1)_05-12  KH trung han 2016-2020 - Liem Thinh edited" xfId="4874"/>
    <cellStyle name="T_Van Ban 2007_DK KH CBDT 2014 11-11-2013(1)_Copy of 05-12  KH trung han 2016-2020 - Liem Thinh edited (1)" xfId="4875"/>
    <cellStyle name="T_Van Ban 2007_DK KH CBDT 2014 11-11-2013_05-12  KH trung han 2016-2020 - Liem Thinh edited" xfId="4876"/>
    <cellStyle name="T_Van Ban 2007_DK KH CBDT 2014 11-11-2013_Copy of 05-12  KH trung han 2016-2020 - Liem Thinh edited (1)" xfId="4877"/>
    <cellStyle name="T_Van Ban 2008" xfId="4878"/>
    <cellStyle name="T_Van Ban 2008_15_10_2013 BC nhu cau von doi ung ODA (2014-2016) ngay 15102013 Sua" xfId="4879"/>
    <cellStyle name="T_Van Ban 2008_bao cao phan bo KHDT 2011(final)" xfId="4880"/>
    <cellStyle name="T_Van Ban 2008_bao cao phan bo KHDT 2011(final)_BC nhu cau von doi ung ODA nganh NN (BKH)" xfId="4881"/>
    <cellStyle name="T_Van Ban 2008_bao cao phan bo KHDT 2011(final)_BC Tai co cau (bieu TH)" xfId="4882"/>
    <cellStyle name="T_Van Ban 2008_bao cao phan bo KHDT 2011(final)_DK 2014-2015 final" xfId="4883"/>
    <cellStyle name="T_Van Ban 2008_bao cao phan bo KHDT 2011(final)_DK 2014-2015 new" xfId="4884"/>
    <cellStyle name="T_Van Ban 2008_bao cao phan bo KHDT 2011(final)_DK KH CBDT 2014 11-11-2013" xfId="4885"/>
    <cellStyle name="T_Van Ban 2008_bao cao phan bo KHDT 2011(final)_DK KH CBDT 2014 11-11-2013(1)" xfId="4886"/>
    <cellStyle name="T_Van Ban 2008_bao cao phan bo KHDT 2011(final)_KH 2011-2015" xfId="4887"/>
    <cellStyle name="T_Van Ban 2008_bao cao phan bo KHDT 2011(final)_tai co cau dau tu (tong hop)1" xfId="4888"/>
    <cellStyle name="T_Van Ban 2008_BC nhu cau von doi ung ODA nganh NN (BKH)" xfId="4889"/>
    <cellStyle name="T_Van Ban 2008_BC nhu cau von doi ung ODA nganh NN (BKH)_05-12  KH trung han 2016-2020 - Liem Thinh edited" xfId="4890"/>
    <cellStyle name="T_Van Ban 2008_BC nhu cau von doi ung ODA nganh NN (BKH)_Copy of 05-12  KH trung han 2016-2020 - Liem Thinh edited (1)" xfId="4891"/>
    <cellStyle name="T_Van Ban 2008_BC Tai co cau (bieu TH)" xfId="4892"/>
    <cellStyle name="T_Van Ban 2008_BC Tai co cau (bieu TH)_05-12  KH trung han 2016-2020 - Liem Thinh edited" xfId="4893"/>
    <cellStyle name="T_Van Ban 2008_BC Tai co cau (bieu TH)_Copy of 05-12  KH trung han 2016-2020 - Liem Thinh edited (1)" xfId="4894"/>
    <cellStyle name="T_Van Ban 2008_DK 2014-2015 final" xfId="4895"/>
    <cellStyle name="T_Van Ban 2008_DK 2014-2015 final_05-12  KH trung han 2016-2020 - Liem Thinh edited" xfId="4896"/>
    <cellStyle name="T_Van Ban 2008_DK 2014-2015 final_Copy of 05-12  KH trung han 2016-2020 - Liem Thinh edited (1)" xfId="4897"/>
    <cellStyle name="T_Van Ban 2008_DK 2014-2015 new" xfId="4898"/>
    <cellStyle name="T_Van Ban 2008_DK 2014-2015 new_05-12  KH trung han 2016-2020 - Liem Thinh edited" xfId="4899"/>
    <cellStyle name="T_Van Ban 2008_DK 2014-2015 new_Copy of 05-12  KH trung han 2016-2020 - Liem Thinh edited (1)" xfId="4900"/>
    <cellStyle name="T_Van Ban 2008_DK KH CBDT 2014 11-11-2013" xfId="4901"/>
    <cellStyle name="T_Van Ban 2008_DK KH CBDT 2014 11-11-2013(1)" xfId="4902"/>
    <cellStyle name="T_Van Ban 2008_DK KH CBDT 2014 11-11-2013(1)_05-12  KH trung han 2016-2020 - Liem Thinh edited" xfId="4903"/>
    <cellStyle name="T_Van Ban 2008_DK KH CBDT 2014 11-11-2013(1)_Copy of 05-12  KH trung han 2016-2020 - Liem Thinh edited (1)" xfId="4904"/>
    <cellStyle name="T_Van Ban 2008_DK KH CBDT 2014 11-11-2013_05-12  KH trung han 2016-2020 - Liem Thinh edited" xfId="4905"/>
    <cellStyle name="T_Van Ban 2008_DK KH CBDT 2014 11-11-2013_Copy of 05-12  KH trung han 2016-2020 - Liem Thinh edited (1)" xfId="4906"/>
    <cellStyle name="T_XDCB thang 12.2010" xfId="4907"/>
    <cellStyle name="T_XDCB thang 12.2010 2" xfId="4908"/>
    <cellStyle name="T_XDCB thang 12.2010_!1 1 bao cao giao KH ve HTCMT vung TNB   12-12-2011" xfId="4909"/>
    <cellStyle name="T_XDCB thang 12.2010_!1 1 bao cao giao KH ve HTCMT vung TNB   12-12-2011 2" xfId="4910"/>
    <cellStyle name="T_XDCB thang 12.2010_KH TPCP vung TNB (03-1-2012)" xfId="4911"/>
    <cellStyle name="T_XDCB thang 12.2010_KH TPCP vung TNB (03-1-2012) 2" xfId="4912"/>
    <cellStyle name="T_ÿÿÿÿÿ" xfId="4913"/>
    <cellStyle name="T_ÿÿÿÿÿ 2" xfId="4914"/>
    <cellStyle name="T_ÿÿÿÿÿ_!1 1 bao cao giao KH ve HTCMT vung TNB   12-12-2011" xfId="4915"/>
    <cellStyle name="T_ÿÿÿÿÿ_!1 1 bao cao giao KH ve HTCMT vung TNB   12-12-2011 2" xfId="4916"/>
    <cellStyle name="T_ÿÿÿÿÿ_Bieu mau cong trinh khoi cong moi 3-4" xfId="4917"/>
    <cellStyle name="T_ÿÿÿÿÿ_Bieu mau cong trinh khoi cong moi 3-4 2" xfId="4918"/>
    <cellStyle name="T_ÿÿÿÿÿ_Bieu mau cong trinh khoi cong moi 3-4_!1 1 bao cao giao KH ve HTCMT vung TNB   12-12-2011" xfId="4919"/>
    <cellStyle name="T_ÿÿÿÿÿ_Bieu mau cong trinh khoi cong moi 3-4_!1 1 bao cao giao KH ve HTCMT vung TNB   12-12-2011 2" xfId="4920"/>
    <cellStyle name="T_ÿÿÿÿÿ_Bieu mau cong trinh khoi cong moi 3-4_KH TPCP vung TNB (03-1-2012)" xfId="4921"/>
    <cellStyle name="T_ÿÿÿÿÿ_Bieu mau cong trinh khoi cong moi 3-4_KH TPCP vung TNB (03-1-2012) 2" xfId="4922"/>
    <cellStyle name="T_ÿÿÿÿÿ_Bieu3ODA" xfId="4923"/>
    <cellStyle name="T_ÿÿÿÿÿ_Bieu3ODA 2" xfId="4924"/>
    <cellStyle name="T_ÿÿÿÿÿ_Bieu3ODA_!1 1 bao cao giao KH ve HTCMT vung TNB   12-12-2011" xfId="4925"/>
    <cellStyle name="T_ÿÿÿÿÿ_Bieu3ODA_!1 1 bao cao giao KH ve HTCMT vung TNB   12-12-2011 2" xfId="4926"/>
    <cellStyle name="T_ÿÿÿÿÿ_Bieu3ODA_KH TPCP vung TNB (03-1-2012)" xfId="4927"/>
    <cellStyle name="T_ÿÿÿÿÿ_Bieu3ODA_KH TPCP vung TNB (03-1-2012) 2" xfId="4928"/>
    <cellStyle name="T_ÿÿÿÿÿ_Bieu4HTMT" xfId="4929"/>
    <cellStyle name="T_ÿÿÿÿÿ_Bieu4HTMT 2" xfId="4930"/>
    <cellStyle name="T_ÿÿÿÿÿ_Bieu4HTMT_!1 1 bao cao giao KH ve HTCMT vung TNB   12-12-2011" xfId="4931"/>
    <cellStyle name="T_ÿÿÿÿÿ_Bieu4HTMT_!1 1 bao cao giao KH ve HTCMT vung TNB   12-12-2011 2" xfId="4932"/>
    <cellStyle name="T_ÿÿÿÿÿ_Bieu4HTMT_KH TPCP vung TNB (03-1-2012)" xfId="4933"/>
    <cellStyle name="T_ÿÿÿÿÿ_Bieu4HTMT_KH TPCP vung TNB (03-1-2012) 2" xfId="4934"/>
    <cellStyle name="T_ÿÿÿÿÿ_kien giang 2" xfId="4935"/>
    <cellStyle name="T_ÿÿÿÿÿ_kien giang 2 2" xfId="4936"/>
    <cellStyle name="T_ÿÿÿÿÿ_KH TPCP vung TNB (03-1-2012)" xfId="4937"/>
    <cellStyle name="T_ÿÿÿÿÿ_KH TPCP vung TNB (03-1-2012) 2" xfId="4938"/>
    <cellStyle name="Text Indent A" xfId="4939"/>
    <cellStyle name="Text Indent B" xfId="4940"/>
    <cellStyle name="Text Indent B 10" xfId="4941"/>
    <cellStyle name="Text Indent B 11" xfId="4942"/>
    <cellStyle name="Text Indent B 12" xfId="4943"/>
    <cellStyle name="Text Indent B 13" xfId="4944"/>
    <cellStyle name="Text Indent B 14" xfId="4945"/>
    <cellStyle name="Text Indent B 15" xfId="4946"/>
    <cellStyle name="Text Indent B 16" xfId="4947"/>
    <cellStyle name="Text Indent B 2" xfId="4948"/>
    <cellStyle name="Text Indent B 3" xfId="4949"/>
    <cellStyle name="Text Indent B 4" xfId="4950"/>
    <cellStyle name="Text Indent B 5" xfId="4951"/>
    <cellStyle name="Text Indent B 6" xfId="4952"/>
    <cellStyle name="Text Indent B 7" xfId="4953"/>
    <cellStyle name="Text Indent B 8" xfId="4954"/>
    <cellStyle name="Text Indent B 9" xfId="4955"/>
    <cellStyle name="Text Indent C" xfId="4956"/>
    <cellStyle name="Text Indent C 10" xfId="4957"/>
    <cellStyle name="Text Indent C 11" xfId="4958"/>
    <cellStyle name="Text Indent C 12" xfId="4959"/>
    <cellStyle name="Text Indent C 13" xfId="4960"/>
    <cellStyle name="Text Indent C 14" xfId="4961"/>
    <cellStyle name="Text Indent C 15" xfId="4962"/>
    <cellStyle name="Text Indent C 16" xfId="4963"/>
    <cellStyle name="Text Indent C 2" xfId="4964"/>
    <cellStyle name="Text Indent C 3" xfId="4965"/>
    <cellStyle name="Text Indent C 4" xfId="4966"/>
    <cellStyle name="Text Indent C 5" xfId="4967"/>
    <cellStyle name="Text Indent C 6" xfId="4968"/>
    <cellStyle name="Text Indent C 7" xfId="4969"/>
    <cellStyle name="Text Indent C 8" xfId="4970"/>
    <cellStyle name="Text Indent C 9" xfId="4971"/>
    <cellStyle name="Tickmark" xfId="4972"/>
    <cellStyle name="Tien1" xfId="4973"/>
    <cellStyle name="Tieu_de_2" xfId="4974"/>
    <cellStyle name="Times New Roman" xfId="4975"/>
    <cellStyle name="tit1" xfId="4976"/>
    <cellStyle name="tit2" xfId="4977"/>
    <cellStyle name="tit2 2" xfId="4978"/>
    <cellStyle name="tit3" xfId="4979"/>
    <cellStyle name="tit4" xfId="4980"/>
    <cellStyle name="Title 2" xfId="4981"/>
    <cellStyle name="Tong so" xfId="4982"/>
    <cellStyle name="tong so 1" xfId="4983"/>
    <cellStyle name="Tong so_Bieu KHPTLN 2016-2020" xfId="4984"/>
    <cellStyle name="Tongcong" xfId="4985"/>
    <cellStyle name="Total 2" xfId="4986"/>
    <cellStyle name="Total 2 2" xfId="4987"/>
    <cellStyle name="tt1" xfId="4988"/>
    <cellStyle name="Tusental (0)_pldt" xfId="4989"/>
    <cellStyle name="Tusental_pldt" xfId="4990"/>
    <cellStyle name="th" xfId="4991"/>
    <cellStyle name="th 2" xfId="4992"/>
    <cellStyle name="þ_x005f_x001d_ð¤_x005f_x000c_¯þ_x005f_x0014__x005f_x000d_¨þU_x005f_x0001_À_x005f_x0004_ _x005f_x0015__x005f_x000f__x005f_x0001__x005f_x0001_" xfId="4993"/>
    <cellStyle name="þ_x005f_x001d_ð·_x005f_x000c_æþ'_x005f_x000d_ßþU_x005f_x0001_Ø_x005f_x0005_ü_x005f_x0014__x005f_x0007__x005f_x0001__x005f_x0001_" xfId="4994"/>
    <cellStyle name="þ_x005f_x001d_ðÇ%Uý—&amp;Hý9_x005f_x0008_Ÿ s_x005f_x000a__x005f_x0007__x005f_x0001__x005f_x0001_" xfId="4995"/>
    <cellStyle name="þ_x005f_x001d_ðK_x005f_x000c_Fý_x005f_x001b__x005f_x000d_9ýU_x005f_x0001_Ð_x005f_x0008_¦)_x005f_x0007__x005f_x0001__x005f_x0001_" xfId="499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997"/>
    <cellStyle name="þ_x005f_x005f_x005f_x001d_ð·_x005f_x005f_x005f_x000c_æþ'_x005f_x005f_x005f_x000d_ßþU_x005f_x005f_x005f_x0001_Ø_x005f_x005f_x005f_x0005_ü_x005f_x005f_x005f_x0014__x005f_x005f_x005f_x0007__x005f_x005f_x005f_x0001__x005f_x005f_x005f_x0001_" xfId="4998"/>
    <cellStyle name="þ_x005f_x005f_x005f_x001d_ðÇ%Uý—&amp;Hý9_x005f_x005f_x005f_x0008_Ÿ s_x005f_x005f_x005f_x000a__x005f_x005f_x005f_x0007__x005f_x005f_x005f_x0001__x005f_x005f_x005f_x0001_" xfId="4999"/>
    <cellStyle name="þ_x005f_x005f_x005f_x001d_ðK_x005f_x005f_x005f_x000c_Fý_x005f_x005f_x005f_x001b__x005f_x005f_x005f_x000d_9ýU_x005f_x005f_x005f_x0001_Ð_x005f_x005f_x005f_x0008_¦)_x005f_x005f_x005f_x0007__x005f_x005f_x005f_x0001__x005f_x005f_x005f_x0001_" xfId="5000"/>
    <cellStyle name="than" xfId="5001"/>
    <cellStyle name="Thanh" xfId="5002"/>
    <cellStyle name="þ_x001d_ð¤_x000c_¯þ_x0014__x000a_¨þU_x0001_À_x0004_ _x0015__x000f__x0001__x0001_" xfId="5003"/>
    <cellStyle name="þ_x001d_ð¤_x000c_¯þ_x0014__x000d_¨þU_x0001_À_x0004_ _x0015__x000f__x0001__x0001_" xfId="5004"/>
    <cellStyle name="þ_x001d_ð·_x000c_æþ'_x000a_ßþU_x0001_Ø_x0005_ü_x0014__x0007__x0001__x0001_" xfId="5005"/>
    <cellStyle name="þ_x001d_ð·_x000c_æþ'_x000d_ßþU_x0001_Ø_x0005_ü_x0014__x0007__x0001__x0001_" xfId="5006"/>
    <cellStyle name="þ_x001d_ðÇ%Uý—&amp;Hý9_x0008_Ÿ s_x000a__x0007__x0001__x0001_" xfId="5007"/>
    <cellStyle name="þ_x001d_ðK_x000c_Fý_x001b__x000a_9ýU_x0001_Ð_x0008_¦)_x0007__x0001__x0001_" xfId="5008"/>
    <cellStyle name="þ_x001d_ðK_x000c_Fý_x001b__x000d_9ýU_x0001_Ð_x0008_¦)_x0007__x0001__x0001_" xfId="5009"/>
    <cellStyle name="thuong-10" xfId="5010"/>
    <cellStyle name="thuong-11" xfId="5011"/>
    <cellStyle name="thuong-11 2" xfId="5012"/>
    <cellStyle name="Thuyet minh" xfId="5013"/>
    <cellStyle name="trang" xfId="5014"/>
    <cellStyle name="ux_3_¼­¿ï-¾È»ê" xfId="5015"/>
    <cellStyle name="Valuta (0)_pldt" xfId="5016"/>
    <cellStyle name="Valuta_pldt" xfId="5017"/>
    <cellStyle name="VANG1" xfId="5018"/>
    <cellStyle name="VANG1 2" xfId="5019"/>
    <cellStyle name="viet" xfId="5020"/>
    <cellStyle name="viet2" xfId="5021"/>
    <cellStyle name="viet2 2" xfId="5022"/>
    <cellStyle name="VN new romanNormal" xfId="5023"/>
    <cellStyle name="VN new romanNormal 2" xfId="5024"/>
    <cellStyle name="VN new romanNormal 2 2" xfId="5025"/>
    <cellStyle name="VN new romanNormal 3" xfId="5026"/>
    <cellStyle name="VN new romanNormal_05-12  KH trung han 2016-2020 - Liem Thinh edited" xfId="5027"/>
    <cellStyle name="Vn Time 13" xfId="5028"/>
    <cellStyle name="Vn Time 14" xfId="5029"/>
    <cellStyle name="Vn Time 14 2" xfId="5030"/>
    <cellStyle name="Vn Time 14 3" xfId="5031"/>
    <cellStyle name="VN time new roman" xfId="5032"/>
    <cellStyle name="VN time new roman 2" xfId="5033"/>
    <cellStyle name="VN time new roman 2 2" xfId="5034"/>
    <cellStyle name="VN time new roman 3" xfId="5035"/>
    <cellStyle name="VN time new roman_05-12  KH trung han 2016-2020 - Liem Thinh edited" xfId="5036"/>
    <cellStyle name="vn_time" xfId="5037"/>
    <cellStyle name="vnbo" xfId="5038"/>
    <cellStyle name="vnbo 2" xfId="5039"/>
    <cellStyle name="vnbo 3" xfId="5040"/>
    <cellStyle name="vntxt1" xfId="5041"/>
    <cellStyle name="vntxt1 10" xfId="5042"/>
    <cellStyle name="vntxt1 11" xfId="5043"/>
    <cellStyle name="vntxt1 12" xfId="5044"/>
    <cellStyle name="vntxt1 13" xfId="5045"/>
    <cellStyle name="vntxt1 14" xfId="5046"/>
    <cellStyle name="vntxt1 15" xfId="5047"/>
    <cellStyle name="vntxt1 16" xfId="5048"/>
    <cellStyle name="vntxt1 2" xfId="5049"/>
    <cellStyle name="vntxt1 3" xfId="5050"/>
    <cellStyle name="vntxt1 4" xfId="5051"/>
    <cellStyle name="vntxt1 5" xfId="5052"/>
    <cellStyle name="vntxt1 6" xfId="5053"/>
    <cellStyle name="vntxt1 7" xfId="5054"/>
    <cellStyle name="vntxt1 8" xfId="5055"/>
    <cellStyle name="vntxt1 9" xfId="5056"/>
    <cellStyle name="vntxt1_05-12  KH trung han 2016-2020 - Liem Thinh edited" xfId="5057"/>
    <cellStyle name="vntxt2" xfId="5058"/>
    <cellStyle name="vnhead1" xfId="5059"/>
    <cellStyle name="vnhead1 2" xfId="5060"/>
    <cellStyle name="vnhead2" xfId="5061"/>
    <cellStyle name="vnhead2 2" xfId="5062"/>
    <cellStyle name="vnhead2 3" xfId="5063"/>
    <cellStyle name="vnhead3" xfId="5064"/>
    <cellStyle name="vnhead3 2" xfId="5065"/>
    <cellStyle name="vnhead3 3" xfId="5066"/>
    <cellStyle name="vnhead4" xfId="5067"/>
    <cellStyle name="W?hrung [0]_35ERI8T2gbIEMixb4v26icuOo" xfId="5068"/>
    <cellStyle name="W?hrung_35ERI8T2gbIEMixb4v26icuOo" xfId="5069"/>
    <cellStyle name="Währung [0]_68574_Materialbedarfsliste" xfId="5070"/>
    <cellStyle name="Währung_68574_Materialbedarfsliste" xfId="5071"/>
    <cellStyle name="Walutowy [0]_Invoices2001Slovakia" xfId="5072"/>
    <cellStyle name="Walutowy_Invoices2001Slovakia" xfId="5073"/>
    <cellStyle name="Warning Text 2" xfId="5074"/>
    <cellStyle name="wrap" xfId="5075"/>
    <cellStyle name="Wไhrung [0]_35ERI8T2gbIEMixb4v26icuOo" xfId="5076"/>
    <cellStyle name="Wไhrung_35ERI8T2gbIEMixb4v26icuOo" xfId="5077"/>
    <cellStyle name="xan1" xfId="5078"/>
    <cellStyle name="xuan" xfId="5079"/>
    <cellStyle name="y" xfId="5080"/>
    <cellStyle name="y 2" xfId="5081"/>
    <cellStyle name="Ý kh¸c_B¶ng 1 (2)" xfId="5082"/>
    <cellStyle name="เครื่องหมายสกุลเงิน [0]_FTC_OFFER" xfId="5083"/>
    <cellStyle name="เครื่องหมายสกุลเงิน_FTC_OFFER" xfId="5084"/>
    <cellStyle name="ปกติ_FTC_OFFER" xfId="5085"/>
    <cellStyle name=" [0.00]_ Att. 1- Cover" xfId="5086"/>
    <cellStyle name="_ Att. 1- Cover" xfId="5087"/>
    <cellStyle name="?_ Att. 1- Cover" xfId="5088"/>
    <cellStyle name="똿뗦먛귟 [0.00]_PRODUCT DETAIL Q1" xfId="5089"/>
    <cellStyle name="똿뗦먛귟_PRODUCT DETAIL Q1" xfId="5090"/>
    <cellStyle name="믅됞 [0.00]_PRODUCT DETAIL Q1" xfId="5091"/>
    <cellStyle name="믅됞_PRODUCT DETAIL Q1" xfId="5092"/>
    <cellStyle name="백분율_††††† " xfId="5093"/>
    <cellStyle name="뷭?_BOOKSHIP" xfId="5094"/>
    <cellStyle name="안건회계법인" xfId="5095"/>
    <cellStyle name="콤맀_Sheet1_총괄표 (수출입) (2)" xfId="5096"/>
    <cellStyle name="콤마 [ - 유형1" xfId="5097"/>
    <cellStyle name="콤마 [ - 유형2" xfId="5098"/>
    <cellStyle name="콤마 [ - 유형3" xfId="5099"/>
    <cellStyle name="콤마 [ - 유형4" xfId="5100"/>
    <cellStyle name="콤마 [ - 유형5" xfId="5101"/>
    <cellStyle name="콤마 [ - 유형6" xfId="5102"/>
    <cellStyle name="콤마 [ - 유형7" xfId="5103"/>
    <cellStyle name="콤마 [ - 유형8" xfId="5104"/>
    <cellStyle name="콤마 [0]_ 비목별 월별기술 " xfId="5105"/>
    <cellStyle name="콤마_ 비목별 월별기술 " xfId="5106"/>
    <cellStyle name="통화 [0]_††††† " xfId="5107"/>
    <cellStyle name="통화_††††† " xfId="5108"/>
    <cellStyle name="표섀_변경(최종)" xfId="5109"/>
    <cellStyle name="표준_ 97년 경영분석(안)" xfId="5110"/>
    <cellStyle name="표줠_Sheet1_1_총괄표 (수출입) (2)" xfId="5111"/>
    <cellStyle name="一般_00Q3902REV.1" xfId="5112"/>
    <cellStyle name="千分位[0]_00Q3902REV.1" xfId="5113"/>
    <cellStyle name="千分位_00Q3902REV.1" xfId="5114"/>
    <cellStyle name="桁区切り [0.00]_BE-BQ" xfId="5115"/>
    <cellStyle name="桁区切り_BE-BQ" xfId="5116"/>
    <cellStyle name="標準_(A1)BOQ " xfId="5117"/>
    <cellStyle name="貨幣 [0]_00Q3902REV.1" xfId="5118"/>
    <cellStyle name="貨幣[0]_BRE" xfId="5119"/>
    <cellStyle name="貨幣_00Q3902REV.1" xfId="5120"/>
    <cellStyle name="通貨 [0.00]_BE-BQ" xfId="5121"/>
    <cellStyle name="通貨_BE-BQ" xfId="5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691697</xdr:colOff>
      <xdr:row>4</xdr:row>
      <xdr:rowOff>68036</xdr:rowOff>
    </xdr:from>
    <xdr:to>
      <xdr:col>15</xdr:col>
      <xdr:colOff>487589</xdr:colOff>
      <xdr:row>4</xdr:row>
      <xdr:rowOff>68036</xdr:rowOff>
    </xdr:to>
    <xdr:cxnSp macro="">
      <xdr:nvCxnSpPr>
        <xdr:cNvPr id="3" name="Straight Connector 2"/>
        <xdr:cNvCxnSpPr/>
      </xdr:nvCxnSpPr>
      <xdr:spPr>
        <a:xfrm>
          <a:off x="10137322" y="918482"/>
          <a:ext cx="51820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698500</xdr:colOff>
      <xdr:row>4</xdr:row>
      <xdr:rowOff>95250</xdr:rowOff>
    </xdr:from>
    <xdr:to>
      <xdr:col>15</xdr:col>
      <xdr:colOff>857250</xdr:colOff>
      <xdr:row>4</xdr:row>
      <xdr:rowOff>95250</xdr:rowOff>
    </xdr:to>
    <xdr:cxnSp macro="">
      <xdr:nvCxnSpPr>
        <xdr:cNvPr id="3" name="Straight Connector 2"/>
        <xdr:cNvCxnSpPr/>
      </xdr:nvCxnSpPr>
      <xdr:spPr>
        <a:xfrm>
          <a:off x="9525000" y="1349375"/>
          <a:ext cx="4889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381000</xdr:colOff>
      <xdr:row>4</xdr:row>
      <xdr:rowOff>79375</xdr:rowOff>
    </xdr:from>
    <xdr:to>
      <xdr:col>15</xdr:col>
      <xdr:colOff>301625</xdr:colOff>
      <xdr:row>4</xdr:row>
      <xdr:rowOff>79375</xdr:rowOff>
    </xdr:to>
    <xdr:cxnSp macro="">
      <xdr:nvCxnSpPr>
        <xdr:cNvPr id="3" name="Straight Connector 2"/>
        <xdr:cNvCxnSpPr/>
      </xdr:nvCxnSpPr>
      <xdr:spPr>
        <a:xfrm>
          <a:off x="8382000" y="1095375"/>
          <a:ext cx="4841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557893</xdr:colOff>
      <xdr:row>4</xdr:row>
      <xdr:rowOff>95250</xdr:rowOff>
    </xdr:from>
    <xdr:to>
      <xdr:col>14</xdr:col>
      <xdr:colOff>0</xdr:colOff>
      <xdr:row>4</xdr:row>
      <xdr:rowOff>95250</xdr:rowOff>
    </xdr:to>
    <xdr:cxnSp macro="">
      <xdr:nvCxnSpPr>
        <xdr:cNvPr id="3" name="Straight Connector 2"/>
        <xdr:cNvCxnSpPr/>
      </xdr:nvCxnSpPr>
      <xdr:spPr>
        <a:xfrm>
          <a:off x="5306786" y="952500"/>
          <a:ext cx="4476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
  <sheetViews>
    <sheetView view="pageLayout" zoomScale="70" zoomScaleNormal="60" zoomScaleSheetLayoutView="50" zoomScalePageLayoutView="70" workbookViewId="0">
      <selection activeCell="A4" sqref="A4:AA4"/>
    </sheetView>
  </sheetViews>
  <sheetFormatPr defaultRowHeight="15.75"/>
  <cols>
    <col min="1" max="1" width="4.75" style="5" bestFit="1" customWidth="1"/>
    <col min="2" max="2" width="45.75" style="3" customWidth="1"/>
    <col min="3" max="3" width="17" style="5" customWidth="1"/>
    <col min="4" max="6" width="11.5" style="3" bestFit="1" customWidth="1"/>
    <col min="7" max="7" width="11.5" style="3" customWidth="1"/>
    <col min="8" max="9" width="10.75" style="3" customWidth="1"/>
    <col min="10" max="10" width="11.125" style="3" customWidth="1"/>
    <col min="11" max="11" width="10.5" style="3" customWidth="1"/>
    <col min="12" max="13" width="9.125" style="3" bestFit="1" customWidth="1"/>
    <col min="14" max="14" width="10.5" style="3" customWidth="1"/>
    <col min="15" max="16" width="9.5" style="3" customWidth="1"/>
    <col min="17" max="17" width="11" style="3" customWidth="1"/>
    <col min="18" max="18" width="11.5" style="3" customWidth="1"/>
    <col min="19" max="20" width="9.125" style="3" bestFit="1" customWidth="1"/>
    <col min="21" max="21" width="12" style="3" customWidth="1"/>
    <col min="22" max="22" width="11.25" style="3" customWidth="1"/>
    <col min="23" max="23" width="12.25" style="3" customWidth="1"/>
    <col min="24" max="24" width="11.625" style="3" customWidth="1"/>
    <col min="25" max="25" width="11.25" style="3" customWidth="1"/>
    <col min="26" max="26" width="11.5" style="3" customWidth="1"/>
    <col min="27" max="27" width="22.125" style="5" customWidth="1"/>
    <col min="28" max="29" width="9" style="3"/>
    <col min="30" max="30" width="11.5" style="3" customWidth="1"/>
    <col min="31" max="16384" width="9" style="3"/>
  </cols>
  <sheetData>
    <row r="1" spans="1:31" s="1" customFormat="1">
      <c r="A1" s="150" t="s">
        <v>0</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row>
    <row r="2" spans="1:31" s="1" customFormat="1">
      <c r="A2" s="151" t="s">
        <v>127</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row>
    <row r="3" spans="1:31" s="1" customFormat="1">
      <c r="A3" s="151" t="s">
        <v>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row>
    <row r="4" spans="1:31" s="1" customFormat="1" ht="18.75">
      <c r="A4" s="153" t="s">
        <v>534</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row>
    <row r="5" spans="1:31" s="1" customFormat="1">
      <c r="A5" s="155" t="s">
        <v>222</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row>
    <row r="6" spans="1:31">
      <c r="A6" s="4"/>
      <c r="B6" s="2"/>
      <c r="C6" s="4"/>
      <c r="D6" s="2"/>
      <c r="E6" s="2"/>
      <c r="F6" s="2"/>
      <c r="G6" s="154"/>
      <c r="H6" s="154"/>
      <c r="I6" s="154"/>
      <c r="J6" s="154"/>
      <c r="K6" s="154"/>
      <c r="L6" s="154"/>
      <c r="M6" s="154"/>
      <c r="N6" s="154"/>
      <c r="O6" s="154"/>
      <c r="P6" s="154"/>
      <c r="Q6" s="154"/>
      <c r="R6" s="154"/>
      <c r="S6" s="154"/>
      <c r="T6" s="154"/>
      <c r="U6" s="154"/>
      <c r="V6" s="154"/>
      <c r="W6" s="154"/>
      <c r="X6" s="154"/>
      <c r="Y6" s="154"/>
      <c r="Z6" s="154"/>
      <c r="AA6" s="154"/>
    </row>
    <row r="7" spans="1:31" s="1" customFormat="1">
      <c r="A7" s="152" t="s">
        <v>3</v>
      </c>
      <c r="B7" s="152" t="s">
        <v>4</v>
      </c>
      <c r="C7" s="152" t="s">
        <v>5</v>
      </c>
      <c r="D7" s="152"/>
      <c r="E7" s="152"/>
      <c r="F7" s="152" t="s">
        <v>6</v>
      </c>
      <c r="G7" s="152" t="s">
        <v>7</v>
      </c>
      <c r="H7" s="152" t="s">
        <v>8</v>
      </c>
      <c r="I7" s="152"/>
      <c r="J7" s="152" t="s">
        <v>9</v>
      </c>
      <c r="K7" s="152"/>
      <c r="L7" s="152"/>
      <c r="M7" s="152"/>
      <c r="N7" s="152" t="s">
        <v>10</v>
      </c>
      <c r="O7" s="152" t="s">
        <v>11</v>
      </c>
      <c r="P7" s="152"/>
      <c r="Q7" s="152" t="s">
        <v>12</v>
      </c>
      <c r="R7" s="152"/>
      <c r="S7" s="152"/>
      <c r="T7" s="152"/>
      <c r="U7" s="152" t="s">
        <v>13</v>
      </c>
      <c r="V7" s="152"/>
      <c r="W7" s="152" t="s">
        <v>14</v>
      </c>
      <c r="X7" s="152"/>
      <c r="Y7" s="152"/>
      <c r="Z7" s="152"/>
      <c r="AA7" s="152" t="s">
        <v>15</v>
      </c>
    </row>
    <row r="8" spans="1:31" s="1" customFormat="1" ht="27.75"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row>
    <row r="9" spans="1:31" s="1" customFormat="1">
      <c r="A9" s="152"/>
      <c r="B9" s="152"/>
      <c r="C9" s="152" t="s">
        <v>16</v>
      </c>
      <c r="D9" s="152" t="s">
        <v>17</v>
      </c>
      <c r="E9" s="152"/>
      <c r="F9" s="152"/>
      <c r="G9" s="152"/>
      <c r="H9" s="152" t="s">
        <v>18</v>
      </c>
      <c r="I9" s="152" t="s">
        <v>19</v>
      </c>
      <c r="J9" s="152" t="s">
        <v>20</v>
      </c>
      <c r="K9" s="152" t="s">
        <v>21</v>
      </c>
      <c r="L9" s="152"/>
      <c r="M9" s="152"/>
      <c r="N9" s="152"/>
      <c r="O9" s="152" t="s">
        <v>22</v>
      </c>
      <c r="P9" s="152" t="s">
        <v>23</v>
      </c>
      <c r="Q9" s="152" t="s">
        <v>20</v>
      </c>
      <c r="R9" s="152" t="s">
        <v>21</v>
      </c>
      <c r="S9" s="152"/>
      <c r="T9" s="152"/>
      <c r="U9" s="152" t="s">
        <v>22</v>
      </c>
      <c r="V9" s="152" t="s">
        <v>23</v>
      </c>
      <c r="W9" s="152" t="s">
        <v>20</v>
      </c>
      <c r="X9" s="152" t="s">
        <v>21</v>
      </c>
      <c r="Y9" s="152"/>
      <c r="Z9" s="152"/>
      <c r="AA9" s="152"/>
    </row>
    <row r="10" spans="1:31" s="1" customFormat="1">
      <c r="A10" s="152"/>
      <c r="B10" s="152"/>
      <c r="C10" s="152"/>
      <c r="D10" s="152" t="s">
        <v>20</v>
      </c>
      <c r="E10" s="152" t="s">
        <v>19</v>
      </c>
      <c r="F10" s="152"/>
      <c r="G10" s="152"/>
      <c r="H10" s="152"/>
      <c r="I10" s="152"/>
      <c r="J10" s="152"/>
      <c r="K10" s="152" t="s">
        <v>18</v>
      </c>
      <c r="L10" s="152" t="s">
        <v>24</v>
      </c>
      <c r="M10" s="152"/>
      <c r="N10" s="152"/>
      <c r="O10" s="152"/>
      <c r="P10" s="152"/>
      <c r="Q10" s="152"/>
      <c r="R10" s="152" t="s">
        <v>18</v>
      </c>
      <c r="S10" s="152" t="s">
        <v>24</v>
      </c>
      <c r="T10" s="152"/>
      <c r="U10" s="152"/>
      <c r="V10" s="152"/>
      <c r="W10" s="152"/>
      <c r="X10" s="152" t="s">
        <v>18</v>
      </c>
      <c r="Y10" s="152" t="s">
        <v>24</v>
      </c>
      <c r="Z10" s="152"/>
      <c r="AA10" s="152"/>
    </row>
    <row r="11" spans="1:31" s="1" customFormat="1">
      <c r="A11" s="152"/>
      <c r="B11" s="152"/>
      <c r="C11" s="152"/>
      <c r="D11" s="152"/>
      <c r="E11" s="152"/>
      <c r="F11" s="152"/>
      <c r="G11" s="152"/>
      <c r="H11" s="152"/>
      <c r="I11" s="152"/>
      <c r="J11" s="152"/>
      <c r="K11" s="152"/>
      <c r="L11" s="152" t="s">
        <v>25</v>
      </c>
      <c r="M11" s="152" t="s">
        <v>26</v>
      </c>
      <c r="N11" s="152"/>
      <c r="O11" s="152"/>
      <c r="P11" s="152"/>
      <c r="Q11" s="152"/>
      <c r="R11" s="152"/>
      <c r="S11" s="152" t="s">
        <v>25</v>
      </c>
      <c r="T11" s="152" t="s">
        <v>26</v>
      </c>
      <c r="U11" s="152"/>
      <c r="V11" s="152"/>
      <c r="W11" s="152"/>
      <c r="X11" s="152"/>
      <c r="Y11" s="152" t="s">
        <v>25</v>
      </c>
      <c r="Z11" s="152" t="s">
        <v>26</v>
      </c>
      <c r="AA11" s="152"/>
    </row>
    <row r="12" spans="1:31" s="1" customFormat="1">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row>
    <row r="13" spans="1:31" s="1" customFormat="1" ht="59.25" customHeight="1">
      <c r="A13" s="15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row>
    <row r="14" spans="1:31" s="9" customFormat="1">
      <c r="A14" s="6">
        <v>1</v>
      </c>
      <c r="B14" s="8">
        <v>2</v>
      </c>
      <c r="C14" s="6">
        <v>3</v>
      </c>
      <c r="D14" s="8">
        <v>4</v>
      </c>
      <c r="E14" s="8">
        <v>5</v>
      </c>
      <c r="F14" s="8">
        <v>6</v>
      </c>
      <c r="G14" s="8">
        <v>7</v>
      </c>
      <c r="H14" s="8">
        <v>8</v>
      </c>
      <c r="I14" s="8">
        <v>9</v>
      </c>
      <c r="J14" s="8">
        <v>10</v>
      </c>
      <c r="K14" s="8">
        <v>11</v>
      </c>
      <c r="L14" s="8">
        <v>12</v>
      </c>
      <c r="M14" s="8">
        <v>13</v>
      </c>
      <c r="N14" s="8">
        <v>14</v>
      </c>
      <c r="O14" s="8">
        <v>15</v>
      </c>
      <c r="P14" s="8">
        <v>16</v>
      </c>
      <c r="Q14" s="8">
        <v>17</v>
      </c>
      <c r="R14" s="8">
        <v>18</v>
      </c>
      <c r="S14" s="8">
        <v>19</v>
      </c>
      <c r="T14" s="8">
        <v>20</v>
      </c>
      <c r="U14" s="8">
        <v>21</v>
      </c>
      <c r="V14" s="8">
        <v>22</v>
      </c>
      <c r="W14" s="8">
        <v>23</v>
      </c>
      <c r="X14" s="8">
        <v>24</v>
      </c>
      <c r="Y14" s="8">
        <v>25</v>
      </c>
      <c r="Z14" s="8">
        <v>26</v>
      </c>
      <c r="AA14" s="6">
        <v>27</v>
      </c>
    </row>
    <row r="15" spans="1:31" s="1" customFormat="1">
      <c r="A15" s="24" t="s">
        <v>27</v>
      </c>
      <c r="B15" s="25" t="s">
        <v>128</v>
      </c>
      <c r="C15" s="24"/>
      <c r="D15" s="26">
        <f t="shared" ref="D15:Z15" si="0">D16+D20+D27+D30+D32+D38+D42+D44+D46+D48+D51+D55</f>
        <v>568753</v>
      </c>
      <c r="E15" s="26">
        <f t="shared" si="0"/>
        <v>433822</v>
      </c>
      <c r="F15" s="26">
        <f t="shared" si="0"/>
        <v>309315</v>
      </c>
      <c r="G15" s="26">
        <f t="shared" si="0"/>
        <v>306784</v>
      </c>
      <c r="H15" s="26">
        <f t="shared" si="0"/>
        <v>312500</v>
      </c>
      <c r="I15" s="26">
        <f t="shared" si="0"/>
        <v>210617</v>
      </c>
      <c r="J15" s="26">
        <f t="shared" si="0"/>
        <v>108299</v>
      </c>
      <c r="K15" s="26">
        <f t="shared" si="0"/>
        <v>81779</v>
      </c>
      <c r="L15" s="26">
        <f t="shared" si="0"/>
        <v>0</v>
      </c>
      <c r="M15" s="26">
        <f t="shared" si="0"/>
        <v>0</v>
      </c>
      <c r="N15" s="26">
        <f t="shared" si="0"/>
        <v>21489.710999999999</v>
      </c>
      <c r="O15" s="26">
        <f t="shared" si="0"/>
        <v>12044.5</v>
      </c>
      <c r="P15" s="26">
        <f t="shared" si="0"/>
        <v>12044.517</v>
      </c>
      <c r="Q15" s="26">
        <f t="shared" si="0"/>
        <v>431910.98300000001</v>
      </c>
      <c r="R15" s="26">
        <f t="shared" si="0"/>
        <v>309314.98300000001</v>
      </c>
      <c r="S15" s="26">
        <f t="shared" si="0"/>
        <v>0</v>
      </c>
      <c r="T15" s="26">
        <f t="shared" si="0"/>
        <v>0</v>
      </c>
      <c r="U15" s="26">
        <f t="shared" si="0"/>
        <v>21747.5</v>
      </c>
      <c r="V15" s="26">
        <f t="shared" si="0"/>
        <v>21747.57</v>
      </c>
      <c r="W15" s="26">
        <f t="shared" si="0"/>
        <v>102069.93</v>
      </c>
      <c r="X15" s="26">
        <f t="shared" si="0"/>
        <v>81778.929999999993</v>
      </c>
      <c r="Y15" s="26">
        <f t="shared" si="0"/>
        <v>0</v>
      </c>
      <c r="Z15" s="26">
        <f t="shared" si="0"/>
        <v>0</v>
      </c>
      <c r="AA15" s="27"/>
      <c r="AD15" s="14">
        <f>F15-P15+O15</f>
        <v>309314.98300000001</v>
      </c>
      <c r="AE15" s="14">
        <f>AD15-R15</f>
        <v>0</v>
      </c>
    </row>
    <row r="16" spans="1:31" s="28" customFormat="1">
      <c r="A16" s="82" t="s">
        <v>29</v>
      </c>
      <c r="B16" s="83" t="s">
        <v>226</v>
      </c>
      <c r="C16" s="82"/>
      <c r="D16" s="84">
        <f t="shared" ref="D16:Z16" si="1">SUM(D17:D19)</f>
        <v>36200</v>
      </c>
      <c r="E16" s="84">
        <f t="shared" si="1"/>
        <v>31000</v>
      </c>
      <c r="F16" s="84">
        <f t="shared" si="1"/>
        <v>31000</v>
      </c>
      <c r="G16" s="84">
        <f t="shared" si="1"/>
        <v>26792</v>
      </c>
      <c r="H16" s="84">
        <f t="shared" si="1"/>
        <v>26896</v>
      </c>
      <c r="I16" s="84">
        <f t="shared" si="1"/>
        <v>25988</v>
      </c>
      <c r="J16" s="84">
        <f t="shared" si="1"/>
        <v>2746</v>
      </c>
      <c r="K16" s="84">
        <f t="shared" si="1"/>
        <v>2746</v>
      </c>
      <c r="L16" s="84">
        <f t="shared" si="1"/>
        <v>0</v>
      </c>
      <c r="M16" s="84">
        <f t="shared" si="1"/>
        <v>0</v>
      </c>
      <c r="N16" s="84">
        <f t="shared" si="1"/>
        <v>2273.12</v>
      </c>
      <c r="O16" s="84">
        <f t="shared" si="1"/>
        <v>0</v>
      </c>
      <c r="P16" s="84">
        <f t="shared" si="1"/>
        <v>951.947</v>
      </c>
      <c r="Q16" s="84">
        <f t="shared" si="1"/>
        <v>35727.053</v>
      </c>
      <c r="R16" s="84">
        <f t="shared" si="1"/>
        <v>30048.053</v>
      </c>
      <c r="S16" s="84">
        <f t="shared" si="1"/>
        <v>0</v>
      </c>
      <c r="T16" s="84">
        <f t="shared" si="1"/>
        <v>0</v>
      </c>
      <c r="U16" s="84">
        <f t="shared" si="1"/>
        <v>1787</v>
      </c>
      <c r="V16" s="84">
        <f t="shared" si="1"/>
        <v>473</v>
      </c>
      <c r="W16" s="84">
        <f t="shared" si="1"/>
        <v>8831</v>
      </c>
      <c r="X16" s="84">
        <f t="shared" si="1"/>
        <v>4060</v>
      </c>
      <c r="Y16" s="84">
        <f t="shared" si="1"/>
        <v>0</v>
      </c>
      <c r="Z16" s="84">
        <f t="shared" si="1"/>
        <v>0</v>
      </c>
      <c r="AA16" s="72"/>
      <c r="AD16" s="45"/>
    </row>
    <row r="17" spans="1:30" s="28" customFormat="1" ht="25.5" customHeight="1">
      <c r="A17" s="22">
        <v>1</v>
      </c>
      <c r="B17" s="23" t="s">
        <v>227</v>
      </c>
      <c r="C17" s="22" t="s">
        <v>228</v>
      </c>
      <c r="D17" s="18">
        <v>7300</v>
      </c>
      <c r="E17" s="18">
        <v>7300</v>
      </c>
      <c r="F17" s="18">
        <v>7300</v>
      </c>
      <c r="G17" s="18">
        <v>5500</v>
      </c>
      <c r="H17" s="18">
        <v>5604</v>
      </c>
      <c r="I17" s="18">
        <v>5604</v>
      </c>
      <c r="J17" s="18">
        <v>1696</v>
      </c>
      <c r="K17" s="18">
        <v>1696</v>
      </c>
      <c r="L17" s="18"/>
      <c r="M17" s="18"/>
      <c r="N17" s="18">
        <v>1352</v>
      </c>
      <c r="O17" s="18"/>
      <c r="P17" s="18">
        <v>344.06700000000001</v>
      </c>
      <c r="Q17" s="18">
        <f>R17</f>
        <v>6955.933</v>
      </c>
      <c r="R17" s="18">
        <f>F17-P17</f>
        <v>6955.933</v>
      </c>
      <c r="S17" s="18"/>
      <c r="T17" s="18"/>
      <c r="U17" s="18"/>
      <c r="V17" s="18">
        <v>344</v>
      </c>
      <c r="W17" s="18">
        <f>X17</f>
        <v>1352</v>
      </c>
      <c r="X17" s="18">
        <f>K17-V17</f>
        <v>1352</v>
      </c>
      <c r="Y17" s="18"/>
      <c r="Z17" s="18"/>
      <c r="AA17" s="17" t="s">
        <v>512</v>
      </c>
      <c r="AD17" s="45">
        <f>AD15-U55</f>
        <v>300714.98300000001</v>
      </c>
    </row>
    <row r="18" spans="1:30" s="28" customFormat="1" ht="45">
      <c r="A18" s="22">
        <v>2</v>
      </c>
      <c r="B18" s="23" t="s">
        <v>229</v>
      </c>
      <c r="C18" s="18" t="s">
        <v>230</v>
      </c>
      <c r="D18" s="18">
        <v>3900</v>
      </c>
      <c r="E18" s="18">
        <v>3900</v>
      </c>
      <c r="F18" s="18">
        <v>3900</v>
      </c>
      <c r="G18" s="18">
        <v>2850</v>
      </c>
      <c r="H18" s="18">
        <v>2850</v>
      </c>
      <c r="I18" s="18">
        <v>2850</v>
      </c>
      <c r="J18" s="18">
        <v>1050</v>
      </c>
      <c r="K18" s="18">
        <v>1050</v>
      </c>
      <c r="L18" s="18"/>
      <c r="M18" s="18"/>
      <c r="N18" s="18">
        <f>+K18-P18</f>
        <v>921.12</v>
      </c>
      <c r="O18" s="18"/>
      <c r="P18" s="18">
        <v>128.88</v>
      </c>
      <c r="Q18" s="18">
        <f>R18</f>
        <v>3771.12</v>
      </c>
      <c r="R18" s="18">
        <f>F18-P18</f>
        <v>3771.12</v>
      </c>
      <c r="S18" s="18"/>
      <c r="T18" s="18"/>
      <c r="U18" s="18"/>
      <c r="V18" s="18">
        <v>129</v>
      </c>
      <c r="W18" s="18">
        <f>X18</f>
        <v>921</v>
      </c>
      <c r="X18" s="18">
        <f>K18-V18</f>
        <v>921</v>
      </c>
      <c r="Y18" s="18"/>
      <c r="Z18" s="18"/>
      <c r="AA18" s="17" t="s">
        <v>512</v>
      </c>
      <c r="AD18" s="45"/>
    </row>
    <row r="19" spans="1:30" s="28" customFormat="1" ht="45">
      <c r="A19" s="22">
        <v>3</v>
      </c>
      <c r="B19" s="23" t="s">
        <v>231</v>
      </c>
      <c r="C19" s="22" t="s">
        <v>232</v>
      </c>
      <c r="D19" s="18">
        <v>25000</v>
      </c>
      <c r="E19" s="18">
        <v>19800</v>
      </c>
      <c r="F19" s="18">
        <v>19800</v>
      </c>
      <c r="G19" s="18">
        <f>17534+908</f>
        <v>18442</v>
      </c>
      <c r="H19" s="18">
        <f>G19</f>
        <v>18442</v>
      </c>
      <c r="I19" s="18">
        <v>17534</v>
      </c>
      <c r="J19" s="18"/>
      <c r="K19" s="18"/>
      <c r="L19" s="18"/>
      <c r="M19" s="18"/>
      <c r="N19" s="18"/>
      <c r="O19" s="18"/>
      <c r="P19" s="18">
        <f>F19-R19</f>
        <v>479</v>
      </c>
      <c r="Q19" s="18">
        <v>25000</v>
      </c>
      <c r="R19" s="18">
        <f>I19+U19</f>
        <v>19321</v>
      </c>
      <c r="S19" s="18"/>
      <c r="T19" s="18"/>
      <c r="U19" s="18">
        <v>1787</v>
      </c>
      <c r="V19" s="18"/>
      <c r="W19" s="18">
        <v>6558</v>
      </c>
      <c r="X19" s="18">
        <v>1787</v>
      </c>
      <c r="Y19" s="18"/>
      <c r="Z19" s="18"/>
      <c r="AA19" s="17" t="s">
        <v>513</v>
      </c>
      <c r="AC19" s="45">
        <f>D19-E19</f>
        <v>5200</v>
      </c>
      <c r="AD19" s="45"/>
    </row>
    <row r="20" spans="1:30" s="1" customFormat="1" ht="25.5" customHeight="1">
      <c r="A20" s="82" t="s">
        <v>43</v>
      </c>
      <c r="B20" s="83" t="s">
        <v>30</v>
      </c>
      <c r="C20" s="82"/>
      <c r="D20" s="84">
        <f t="shared" ref="D20:Z20" si="2">SUM(D21:D26)</f>
        <v>55300</v>
      </c>
      <c r="E20" s="84">
        <f t="shared" si="2"/>
        <v>55300</v>
      </c>
      <c r="F20" s="84">
        <f t="shared" si="2"/>
        <v>52111</v>
      </c>
      <c r="G20" s="84">
        <f t="shared" si="2"/>
        <v>35061</v>
      </c>
      <c r="H20" s="84">
        <f t="shared" si="2"/>
        <v>35061</v>
      </c>
      <c r="I20" s="84">
        <f t="shared" si="2"/>
        <v>35061</v>
      </c>
      <c r="J20" s="84">
        <f t="shared" si="2"/>
        <v>12496</v>
      </c>
      <c r="K20" s="84">
        <f t="shared" si="2"/>
        <v>12496</v>
      </c>
      <c r="L20" s="84">
        <f t="shared" si="2"/>
        <v>0</v>
      </c>
      <c r="M20" s="84">
        <f t="shared" si="2"/>
        <v>0</v>
      </c>
      <c r="N20" s="84">
        <f t="shared" si="2"/>
        <v>7733.8499999999985</v>
      </c>
      <c r="O20" s="84">
        <f t="shared" si="2"/>
        <v>0</v>
      </c>
      <c r="P20" s="84">
        <f t="shared" si="2"/>
        <v>4527.7000000000007</v>
      </c>
      <c r="Q20" s="84">
        <f t="shared" si="2"/>
        <v>47583.299999999996</v>
      </c>
      <c r="R20" s="84">
        <f t="shared" si="2"/>
        <v>47583.299999999996</v>
      </c>
      <c r="S20" s="84">
        <f t="shared" si="2"/>
        <v>0</v>
      </c>
      <c r="T20" s="84">
        <f t="shared" si="2"/>
        <v>0</v>
      </c>
      <c r="U20" s="84">
        <f t="shared" si="2"/>
        <v>1235</v>
      </c>
      <c r="V20" s="84">
        <f t="shared" si="2"/>
        <v>1234.6999999999998</v>
      </c>
      <c r="W20" s="84">
        <f t="shared" si="2"/>
        <v>12496.3</v>
      </c>
      <c r="X20" s="84">
        <f t="shared" si="2"/>
        <v>12496.3</v>
      </c>
      <c r="Y20" s="84">
        <f t="shared" si="2"/>
        <v>0</v>
      </c>
      <c r="Z20" s="84">
        <f t="shared" si="2"/>
        <v>0</v>
      </c>
      <c r="AA20" s="72"/>
      <c r="AD20" s="14" t="e">
        <f>AD15-#REF!</f>
        <v>#REF!</v>
      </c>
    </row>
    <row r="21" spans="1:30" s="11" customFormat="1" ht="51.75" customHeight="1">
      <c r="A21" s="22">
        <v>1</v>
      </c>
      <c r="B21" s="23" t="s">
        <v>31</v>
      </c>
      <c r="C21" s="22" t="s">
        <v>32</v>
      </c>
      <c r="D21" s="18">
        <v>21000</v>
      </c>
      <c r="E21" s="18">
        <v>21000</v>
      </c>
      <c r="F21" s="18">
        <v>18906</v>
      </c>
      <c r="G21" s="18">
        <v>14378</v>
      </c>
      <c r="H21" s="18">
        <v>14378</v>
      </c>
      <c r="I21" s="18">
        <v>14378</v>
      </c>
      <c r="J21" s="18"/>
      <c r="K21" s="18"/>
      <c r="L21" s="18"/>
      <c r="M21" s="18"/>
      <c r="N21" s="18"/>
      <c r="O21" s="18"/>
      <c r="P21" s="18">
        <f>F21-H21-W21</f>
        <v>3293</v>
      </c>
      <c r="Q21" s="18">
        <f t="shared" ref="Q21:Q26" si="3">R21</f>
        <v>15613</v>
      </c>
      <c r="R21" s="18">
        <f t="shared" ref="R21:R26" si="4">F21-P21</f>
        <v>15613</v>
      </c>
      <c r="S21" s="18"/>
      <c r="T21" s="18"/>
      <c r="U21" s="18">
        <v>1235</v>
      </c>
      <c r="V21" s="18"/>
      <c r="W21" s="18">
        <f t="shared" ref="W21:W26" si="5">X21</f>
        <v>1235</v>
      </c>
      <c r="X21" s="18">
        <f>K21+U21</f>
        <v>1235</v>
      </c>
      <c r="Y21" s="18"/>
      <c r="Z21" s="18"/>
      <c r="AA21" s="17" t="s">
        <v>515</v>
      </c>
    </row>
    <row r="22" spans="1:30" ht="30">
      <c r="A22" s="22">
        <v>2</v>
      </c>
      <c r="B22" s="23" t="s">
        <v>33</v>
      </c>
      <c r="C22" s="22" t="s">
        <v>34</v>
      </c>
      <c r="D22" s="18">
        <v>7500</v>
      </c>
      <c r="E22" s="18">
        <v>7500</v>
      </c>
      <c r="F22" s="18">
        <v>7440</v>
      </c>
      <c r="G22" s="18">
        <v>6897.5</v>
      </c>
      <c r="H22" s="18">
        <v>6897.5</v>
      </c>
      <c r="I22" s="18">
        <v>6897.5</v>
      </c>
      <c r="J22" s="18">
        <v>516.5</v>
      </c>
      <c r="K22" s="18">
        <v>516.5</v>
      </c>
      <c r="L22" s="18"/>
      <c r="M22" s="18"/>
      <c r="N22" s="18"/>
      <c r="O22" s="18"/>
      <c r="P22" s="18">
        <v>149</v>
      </c>
      <c r="Q22" s="18">
        <f t="shared" si="3"/>
        <v>7291</v>
      </c>
      <c r="R22" s="18">
        <f t="shared" si="4"/>
        <v>7291</v>
      </c>
      <c r="S22" s="18"/>
      <c r="T22" s="18"/>
      <c r="U22" s="18"/>
      <c r="V22" s="18">
        <v>149</v>
      </c>
      <c r="W22" s="18">
        <f t="shared" si="5"/>
        <v>367.5</v>
      </c>
      <c r="X22" s="18">
        <f>K22-V22</f>
        <v>367.5</v>
      </c>
      <c r="Y22" s="18"/>
      <c r="Z22" s="18"/>
      <c r="AA22" s="17" t="s">
        <v>512</v>
      </c>
      <c r="AD22" s="43">
        <f>3+6+2+1+4+1+1+2</f>
        <v>20</v>
      </c>
    </row>
    <row r="23" spans="1:30" ht="30">
      <c r="A23" s="22">
        <v>3</v>
      </c>
      <c r="B23" s="23" t="s">
        <v>35</v>
      </c>
      <c r="C23" s="22" t="s">
        <v>36</v>
      </c>
      <c r="D23" s="18">
        <v>7300</v>
      </c>
      <c r="E23" s="18">
        <v>7300</v>
      </c>
      <c r="F23" s="18">
        <v>6649</v>
      </c>
      <c r="G23" s="18">
        <v>6091.5</v>
      </c>
      <c r="H23" s="18">
        <v>6091.5</v>
      </c>
      <c r="I23" s="18">
        <v>6091.5</v>
      </c>
      <c r="J23" s="18">
        <v>557.5</v>
      </c>
      <c r="K23" s="18">
        <v>557.5</v>
      </c>
      <c r="L23" s="18"/>
      <c r="M23" s="18"/>
      <c r="N23" s="18">
        <v>390.97300000000001</v>
      </c>
      <c r="O23" s="18"/>
      <c r="P23" s="18">
        <v>79</v>
      </c>
      <c r="Q23" s="18">
        <f t="shared" si="3"/>
        <v>6570</v>
      </c>
      <c r="R23" s="18">
        <f t="shared" si="4"/>
        <v>6570</v>
      </c>
      <c r="S23" s="18"/>
      <c r="T23" s="18"/>
      <c r="U23" s="18"/>
      <c r="V23" s="18">
        <v>79</v>
      </c>
      <c r="W23" s="18">
        <f t="shared" si="5"/>
        <v>478.5</v>
      </c>
      <c r="X23" s="18">
        <f>K23-V23</f>
        <v>478.5</v>
      </c>
      <c r="Y23" s="18"/>
      <c r="Z23" s="18"/>
      <c r="AA23" s="17" t="s">
        <v>512</v>
      </c>
      <c r="AD23" s="43">
        <f>1+2+1+2+1+24</f>
        <v>31</v>
      </c>
    </row>
    <row r="24" spans="1:30" ht="30">
      <c r="A24" s="22">
        <v>4</v>
      </c>
      <c r="B24" s="23" t="s">
        <v>37</v>
      </c>
      <c r="C24" s="22" t="s">
        <v>38</v>
      </c>
      <c r="D24" s="18">
        <v>6500</v>
      </c>
      <c r="E24" s="18">
        <v>6500</v>
      </c>
      <c r="F24" s="18">
        <v>6405</v>
      </c>
      <c r="G24" s="18">
        <v>3000</v>
      </c>
      <c r="H24" s="18">
        <v>3000</v>
      </c>
      <c r="I24" s="18">
        <v>3000</v>
      </c>
      <c r="J24" s="18">
        <v>3405</v>
      </c>
      <c r="K24" s="18">
        <v>3405</v>
      </c>
      <c r="L24" s="18"/>
      <c r="M24" s="18"/>
      <c r="N24" s="18">
        <v>2251.5369999999998</v>
      </c>
      <c r="O24" s="18"/>
      <c r="P24" s="18">
        <v>503.8</v>
      </c>
      <c r="Q24" s="18">
        <f t="shared" si="3"/>
        <v>5901.2</v>
      </c>
      <c r="R24" s="18">
        <f t="shared" si="4"/>
        <v>5901.2</v>
      </c>
      <c r="S24" s="18"/>
      <c r="T24" s="18"/>
      <c r="U24" s="18"/>
      <c r="V24" s="18">
        <v>503.8</v>
      </c>
      <c r="W24" s="18">
        <f t="shared" si="5"/>
        <v>2901.2</v>
      </c>
      <c r="X24" s="18">
        <f>K24-V24</f>
        <v>2901.2</v>
      </c>
      <c r="Y24" s="18"/>
      <c r="Z24" s="18"/>
      <c r="AA24" s="17" t="s">
        <v>512</v>
      </c>
    </row>
    <row r="25" spans="1:30" ht="30">
      <c r="A25" s="22">
        <v>5</v>
      </c>
      <c r="B25" s="23" t="s">
        <v>39</v>
      </c>
      <c r="C25" s="22" t="s">
        <v>40</v>
      </c>
      <c r="D25" s="18">
        <v>8000</v>
      </c>
      <c r="E25" s="18">
        <v>8000</v>
      </c>
      <c r="F25" s="18">
        <v>7711</v>
      </c>
      <c r="G25" s="18">
        <v>3134</v>
      </c>
      <c r="H25" s="18">
        <v>3134</v>
      </c>
      <c r="I25" s="18">
        <v>3134</v>
      </c>
      <c r="J25" s="18">
        <v>4577</v>
      </c>
      <c r="K25" s="18">
        <v>4577</v>
      </c>
      <c r="L25" s="18"/>
      <c r="M25" s="18"/>
      <c r="N25" s="18">
        <v>2330.2539999999999</v>
      </c>
      <c r="O25" s="18"/>
      <c r="P25" s="18">
        <v>24.3</v>
      </c>
      <c r="Q25" s="18">
        <f t="shared" si="3"/>
        <v>7686.7</v>
      </c>
      <c r="R25" s="18">
        <f t="shared" si="4"/>
        <v>7686.7</v>
      </c>
      <c r="S25" s="18"/>
      <c r="T25" s="18"/>
      <c r="U25" s="18"/>
      <c r="V25" s="18">
        <v>24.3</v>
      </c>
      <c r="W25" s="18">
        <f t="shared" si="5"/>
        <v>4552.7</v>
      </c>
      <c r="X25" s="18">
        <f>K25-V25</f>
        <v>4552.7</v>
      </c>
      <c r="Y25" s="18"/>
      <c r="Z25" s="18"/>
      <c r="AA25" s="17" t="s">
        <v>512</v>
      </c>
      <c r="AD25" s="3">
        <f>2+5+2+1+4+1+1+2</f>
        <v>18</v>
      </c>
    </row>
    <row r="26" spans="1:30" ht="30">
      <c r="A26" s="22">
        <v>6</v>
      </c>
      <c r="B26" s="23" t="s">
        <v>41</v>
      </c>
      <c r="C26" s="22" t="s">
        <v>42</v>
      </c>
      <c r="D26" s="18">
        <v>5000</v>
      </c>
      <c r="E26" s="18">
        <v>5000</v>
      </c>
      <c r="F26" s="18">
        <v>5000</v>
      </c>
      <c r="G26" s="18">
        <v>1560</v>
      </c>
      <c r="H26" s="18">
        <v>1560</v>
      </c>
      <c r="I26" s="18">
        <v>1560</v>
      </c>
      <c r="J26" s="18">
        <v>3440</v>
      </c>
      <c r="K26" s="18">
        <v>3440</v>
      </c>
      <c r="L26" s="18"/>
      <c r="M26" s="18"/>
      <c r="N26" s="18">
        <v>2761.0859999999998</v>
      </c>
      <c r="O26" s="18"/>
      <c r="P26" s="18">
        <v>478.6</v>
      </c>
      <c r="Q26" s="18">
        <f t="shared" si="3"/>
        <v>4521.3999999999996</v>
      </c>
      <c r="R26" s="18">
        <f t="shared" si="4"/>
        <v>4521.3999999999996</v>
      </c>
      <c r="S26" s="18"/>
      <c r="T26" s="18"/>
      <c r="U26" s="18"/>
      <c r="V26" s="18">
        <v>478.6</v>
      </c>
      <c r="W26" s="18">
        <f t="shared" si="5"/>
        <v>2961.4</v>
      </c>
      <c r="X26" s="18">
        <f>K26-V26</f>
        <v>2961.4</v>
      </c>
      <c r="Y26" s="18"/>
      <c r="Z26" s="18"/>
      <c r="AA26" s="17" t="s">
        <v>512</v>
      </c>
      <c r="AD26" s="3">
        <f>1+1+1+2+1+2+1+48</f>
        <v>57</v>
      </c>
    </row>
    <row r="27" spans="1:30" s="1" customFormat="1">
      <c r="A27" s="82" t="s">
        <v>47</v>
      </c>
      <c r="B27" s="83" t="s">
        <v>44</v>
      </c>
      <c r="C27" s="82"/>
      <c r="D27" s="84">
        <f t="shared" ref="D27:Z27" si="6">D28+D29</f>
        <v>72184</v>
      </c>
      <c r="E27" s="84">
        <f t="shared" si="6"/>
        <v>33975</v>
      </c>
      <c r="F27" s="84">
        <f t="shared" si="6"/>
        <v>31475</v>
      </c>
      <c r="G27" s="84">
        <f t="shared" si="6"/>
        <v>31576</v>
      </c>
      <c r="H27" s="84">
        <f t="shared" si="6"/>
        <v>33050</v>
      </c>
      <c r="I27" s="84">
        <f t="shared" si="6"/>
        <v>19300</v>
      </c>
      <c r="J27" s="84">
        <f t="shared" si="6"/>
        <v>24695</v>
      </c>
      <c r="K27" s="84">
        <f t="shared" si="6"/>
        <v>9175</v>
      </c>
      <c r="L27" s="84">
        <f t="shared" si="6"/>
        <v>0</v>
      </c>
      <c r="M27" s="84">
        <f t="shared" si="6"/>
        <v>0</v>
      </c>
      <c r="N27" s="84">
        <f t="shared" si="6"/>
        <v>3735</v>
      </c>
      <c r="O27" s="84">
        <f t="shared" si="6"/>
        <v>0</v>
      </c>
      <c r="P27" s="84">
        <f t="shared" si="6"/>
        <v>0</v>
      </c>
      <c r="Q27" s="84">
        <f t="shared" si="6"/>
        <v>61500</v>
      </c>
      <c r="R27" s="84">
        <f t="shared" si="6"/>
        <v>31475</v>
      </c>
      <c r="S27" s="84">
        <f t="shared" si="6"/>
        <v>0</v>
      </c>
      <c r="T27" s="84">
        <f t="shared" si="6"/>
        <v>0</v>
      </c>
      <c r="U27" s="84">
        <f t="shared" si="6"/>
        <v>0</v>
      </c>
      <c r="V27" s="84">
        <f t="shared" si="6"/>
        <v>6475</v>
      </c>
      <c r="W27" s="84">
        <f t="shared" si="6"/>
        <v>18220</v>
      </c>
      <c r="X27" s="84">
        <f t="shared" si="6"/>
        <v>2700</v>
      </c>
      <c r="Y27" s="84">
        <f t="shared" si="6"/>
        <v>0</v>
      </c>
      <c r="Z27" s="84">
        <f t="shared" si="6"/>
        <v>0</v>
      </c>
      <c r="AA27" s="72"/>
    </row>
    <row r="28" spans="1:30" ht="30">
      <c r="A28" s="22">
        <v>1</v>
      </c>
      <c r="B28" s="23" t="s">
        <v>45</v>
      </c>
      <c r="C28" s="22" t="s">
        <v>46</v>
      </c>
      <c r="D28" s="18">
        <v>25000</v>
      </c>
      <c r="E28" s="18">
        <v>25000</v>
      </c>
      <c r="F28" s="18">
        <v>22500</v>
      </c>
      <c r="G28" s="18">
        <v>15500</v>
      </c>
      <c r="H28" s="18">
        <v>15800</v>
      </c>
      <c r="I28" s="18">
        <v>15800</v>
      </c>
      <c r="J28" s="18">
        <v>6700</v>
      </c>
      <c r="K28" s="18">
        <v>6700</v>
      </c>
      <c r="L28" s="18"/>
      <c r="M28" s="18"/>
      <c r="N28" s="18"/>
      <c r="O28" s="18"/>
      <c r="P28" s="18">
        <v>0</v>
      </c>
      <c r="Q28" s="18">
        <f>R28</f>
        <v>22500</v>
      </c>
      <c r="R28" s="18">
        <f>F28-P28</f>
        <v>22500</v>
      </c>
      <c r="S28" s="18"/>
      <c r="T28" s="18"/>
      <c r="U28" s="18"/>
      <c r="V28" s="18">
        <v>4000</v>
      </c>
      <c r="W28" s="18">
        <f>X28</f>
        <v>2700</v>
      </c>
      <c r="X28" s="18">
        <f>K28-V28</f>
        <v>2700</v>
      </c>
      <c r="Y28" s="18"/>
      <c r="Z28" s="18"/>
      <c r="AA28" s="17" t="s">
        <v>518</v>
      </c>
    </row>
    <row r="29" spans="1:30" s="29" customFormat="1" ht="60">
      <c r="A29" s="22">
        <v>2</v>
      </c>
      <c r="B29" s="23" t="s">
        <v>233</v>
      </c>
      <c r="C29" s="22" t="s">
        <v>234</v>
      </c>
      <c r="D29" s="18">
        <v>47184</v>
      </c>
      <c r="E29" s="18">
        <v>8975</v>
      </c>
      <c r="F29" s="18">
        <v>8975</v>
      </c>
      <c r="G29" s="18">
        <v>16076</v>
      </c>
      <c r="H29" s="18">
        <v>17250</v>
      </c>
      <c r="I29" s="18">
        <v>3500</v>
      </c>
      <c r="J29" s="18">
        <v>17995</v>
      </c>
      <c r="K29" s="18">
        <v>2475</v>
      </c>
      <c r="L29" s="18"/>
      <c r="M29" s="18"/>
      <c r="N29" s="18">
        <v>3735</v>
      </c>
      <c r="O29" s="18"/>
      <c r="P29" s="18"/>
      <c r="Q29" s="18">
        <v>39000</v>
      </c>
      <c r="R29" s="18">
        <v>8975</v>
      </c>
      <c r="S29" s="18"/>
      <c r="T29" s="18"/>
      <c r="U29" s="18"/>
      <c r="V29" s="18">
        <v>2475</v>
      </c>
      <c r="W29" s="18">
        <f>J29-V29</f>
        <v>15520</v>
      </c>
      <c r="X29" s="18">
        <v>0</v>
      </c>
      <c r="Y29" s="18"/>
      <c r="Z29" s="18"/>
      <c r="AA29" s="17" t="s">
        <v>514</v>
      </c>
    </row>
    <row r="30" spans="1:30" s="1" customFormat="1">
      <c r="A30" s="82" t="s">
        <v>51</v>
      </c>
      <c r="B30" s="83" t="s">
        <v>48</v>
      </c>
      <c r="C30" s="82"/>
      <c r="D30" s="84">
        <f t="shared" ref="D30:Z30" si="7">D31</f>
        <v>11000</v>
      </c>
      <c r="E30" s="84">
        <f t="shared" si="7"/>
        <v>11000</v>
      </c>
      <c r="F30" s="84">
        <f t="shared" si="7"/>
        <v>11000</v>
      </c>
      <c r="G30" s="84">
        <f t="shared" si="7"/>
        <v>8300</v>
      </c>
      <c r="H30" s="84">
        <f t="shared" si="7"/>
        <v>8386</v>
      </c>
      <c r="I30" s="84">
        <f t="shared" si="7"/>
        <v>8386</v>
      </c>
      <c r="J30" s="84">
        <f t="shared" si="7"/>
        <v>2600</v>
      </c>
      <c r="K30" s="84">
        <f t="shared" si="7"/>
        <v>2600</v>
      </c>
      <c r="L30" s="84">
        <f t="shared" si="7"/>
        <v>0</v>
      </c>
      <c r="M30" s="84">
        <f t="shared" si="7"/>
        <v>0</v>
      </c>
      <c r="N30" s="84">
        <f t="shared" si="7"/>
        <v>0</v>
      </c>
      <c r="O30" s="84">
        <f t="shared" si="7"/>
        <v>0</v>
      </c>
      <c r="P30" s="84">
        <f t="shared" si="7"/>
        <v>2200</v>
      </c>
      <c r="Q30" s="84">
        <f t="shared" si="7"/>
        <v>8800</v>
      </c>
      <c r="R30" s="84">
        <f t="shared" si="7"/>
        <v>8800</v>
      </c>
      <c r="S30" s="84">
        <f t="shared" si="7"/>
        <v>0</v>
      </c>
      <c r="T30" s="84">
        <f t="shared" si="7"/>
        <v>0</v>
      </c>
      <c r="U30" s="84">
        <f t="shared" si="7"/>
        <v>0</v>
      </c>
      <c r="V30" s="84">
        <f t="shared" si="7"/>
        <v>2200</v>
      </c>
      <c r="W30" s="84">
        <f t="shared" si="7"/>
        <v>400</v>
      </c>
      <c r="X30" s="84">
        <f t="shared" si="7"/>
        <v>400</v>
      </c>
      <c r="Y30" s="84">
        <f t="shared" si="7"/>
        <v>0</v>
      </c>
      <c r="Z30" s="84">
        <f t="shared" si="7"/>
        <v>0</v>
      </c>
      <c r="AA30" s="72"/>
    </row>
    <row r="31" spans="1:30" ht="30">
      <c r="A31" s="22">
        <v>1</v>
      </c>
      <c r="B31" s="23" t="s">
        <v>49</v>
      </c>
      <c r="C31" s="22" t="s">
        <v>50</v>
      </c>
      <c r="D31" s="18">
        <v>11000</v>
      </c>
      <c r="E31" s="18">
        <v>11000</v>
      </c>
      <c r="F31" s="18">
        <v>11000</v>
      </c>
      <c r="G31" s="18">
        <v>8300</v>
      </c>
      <c r="H31" s="18">
        <v>8386</v>
      </c>
      <c r="I31" s="18">
        <v>8386</v>
      </c>
      <c r="J31" s="18">
        <v>2600</v>
      </c>
      <c r="K31" s="18">
        <v>2600</v>
      </c>
      <c r="L31" s="18"/>
      <c r="M31" s="18"/>
      <c r="N31" s="18"/>
      <c r="O31" s="18"/>
      <c r="P31" s="18">
        <v>2200</v>
      </c>
      <c r="Q31" s="18">
        <f>R31</f>
        <v>8800</v>
      </c>
      <c r="R31" s="18">
        <f>F31-P31</f>
        <v>8800</v>
      </c>
      <c r="S31" s="18"/>
      <c r="T31" s="18"/>
      <c r="U31" s="18"/>
      <c r="V31" s="18">
        <v>2200</v>
      </c>
      <c r="W31" s="18">
        <f>X31</f>
        <v>400</v>
      </c>
      <c r="X31" s="18">
        <f>K31-V31</f>
        <v>400</v>
      </c>
      <c r="Y31" s="18"/>
      <c r="Z31" s="18"/>
      <c r="AA31" s="17" t="s">
        <v>512</v>
      </c>
    </row>
    <row r="32" spans="1:30" s="1" customFormat="1">
      <c r="A32" s="82" t="s">
        <v>63</v>
      </c>
      <c r="B32" s="83" t="s">
        <v>52</v>
      </c>
      <c r="C32" s="82"/>
      <c r="D32" s="84">
        <f t="shared" ref="D32:Z32" si="8">SUM(D33:D37)</f>
        <v>135500</v>
      </c>
      <c r="E32" s="84">
        <f t="shared" si="8"/>
        <v>52713</v>
      </c>
      <c r="F32" s="84">
        <f t="shared" si="8"/>
        <v>41518</v>
      </c>
      <c r="G32" s="84">
        <f t="shared" si="8"/>
        <v>109622</v>
      </c>
      <c r="H32" s="84">
        <f t="shared" si="8"/>
        <v>109622</v>
      </c>
      <c r="I32" s="84">
        <f t="shared" si="8"/>
        <v>31105</v>
      </c>
      <c r="J32" s="84">
        <f t="shared" si="8"/>
        <v>21413</v>
      </c>
      <c r="K32" s="84">
        <f t="shared" si="8"/>
        <v>10413</v>
      </c>
      <c r="L32" s="84">
        <f t="shared" si="8"/>
        <v>0</v>
      </c>
      <c r="M32" s="84">
        <f t="shared" si="8"/>
        <v>0</v>
      </c>
      <c r="N32" s="84">
        <f t="shared" si="8"/>
        <v>2325.288</v>
      </c>
      <c r="O32" s="84">
        <f t="shared" si="8"/>
        <v>2031</v>
      </c>
      <c r="P32" s="84">
        <f t="shared" si="8"/>
        <v>2030.87</v>
      </c>
      <c r="Q32" s="84">
        <f t="shared" si="8"/>
        <v>120035.13</v>
      </c>
      <c r="R32" s="84">
        <f t="shared" si="8"/>
        <v>41518.129999999997</v>
      </c>
      <c r="S32" s="84">
        <f t="shared" si="8"/>
        <v>0</v>
      </c>
      <c r="T32" s="84">
        <f t="shared" si="8"/>
        <v>0</v>
      </c>
      <c r="U32" s="84">
        <f t="shared" si="8"/>
        <v>2031</v>
      </c>
      <c r="V32" s="84">
        <f t="shared" si="8"/>
        <v>2030.87</v>
      </c>
      <c r="W32" s="84">
        <f t="shared" si="8"/>
        <v>10413.129999999999</v>
      </c>
      <c r="X32" s="84">
        <f t="shared" si="8"/>
        <v>10413.129999999999</v>
      </c>
      <c r="Y32" s="84">
        <f t="shared" si="8"/>
        <v>0</v>
      </c>
      <c r="Z32" s="84">
        <f t="shared" si="8"/>
        <v>0</v>
      </c>
      <c r="AA32" s="72"/>
    </row>
    <row r="33" spans="1:27" ht="30">
      <c r="A33" s="22">
        <v>1</v>
      </c>
      <c r="B33" s="23" t="s">
        <v>53</v>
      </c>
      <c r="C33" s="22" t="s">
        <v>54</v>
      </c>
      <c r="D33" s="18">
        <v>104700</v>
      </c>
      <c r="E33" s="18">
        <v>33000</v>
      </c>
      <c r="F33" s="18">
        <v>21805</v>
      </c>
      <c r="G33" s="18">
        <v>100322</v>
      </c>
      <c r="H33" s="18">
        <v>100322</v>
      </c>
      <c r="I33" s="18">
        <v>21805</v>
      </c>
      <c r="J33" s="18"/>
      <c r="K33" s="18"/>
      <c r="L33" s="18"/>
      <c r="M33" s="18"/>
      <c r="N33" s="18"/>
      <c r="O33" s="18">
        <v>2031</v>
      </c>
      <c r="P33" s="18"/>
      <c r="Q33" s="18">
        <v>102353</v>
      </c>
      <c r="R33" s="18">
        <f>F33+O33</f>
        <v>23836</v>
      </c>
      <c r="S33" s="18"/>
      <c r="T33" s="18"/>
      <c r="U33" s="18">
        <v>2031</v>
      </c>
      <c r="V33" s="18"/>
      <c r="W33" s="18">
        <v>2031</v>
      </c>
      <c r="X33" s="18">
        <v>2031</v>
      </c>
      <c r="Y33" s="18"/>
      <c r="Z33" s="18"/>
      <c r="AA33" s="17" t="s">
        <v>516</v>
      </c>
    </row>
    <row r="34" spans="1:27" ht="30">
      <c r="A34" s="22">
        <v>2</v>
      </c>
      <c r="B34" s="23" t="s">
        <v>55</v>
      </c>
      <c r="C34" s="22" t="s">
        <v>56</v>
      </c>
      <c r="D34" s="18">
        <v>5000</v>
      </c>
      <c r="E34" s="18">
        <v>5000</v>
      </c>
      <c r="F34" s="18">
        <v>5000</v>
      </c>
      <c r="G34" s="18">
        <v>1300</v>
      </c>
      <c r="H34" s="18">
        <v>1300</v>
      </c>
      <c r="I34" s="18">
        <v>1300</v>
      </c>
      <c r="J34" s="18">
        <v>3700</v>
      </c>
      <c r="K34" s="18">
        <v>3700</v>
      </c>
      <c r="L34" s="18"/>
      <c r="M34" s="18"/>
      <c r="N34" s="18">
        <v>651.28599999999994</v>
      </c>
      <c r="O34" s="18"/>
      <c r="P34" s="18">
        <v>100</v>
      </c>
      <c r="Q34" s="18">
        <f>R34</f>
        <v>4900</v>
      </c>
      <c r="R34" s="18">
        <f>F34-P34</f>
        <v>4900</v>
      </c>
      <c r="S34" s="18"/>
      <c r="T34" s="18"/>
      <c r="U34" s="18"/>
      <c r="V34" s="18">
        <v>100</v>
      </c>
      <c r="W34" s="18">
        <f>X34</f>
        <v>3600</v>
      </c>
      <c r="X34" s="18">
        <f>K34-V34</f>
        <v>3600</v>
      </c>
      <c r="Y34" s="18"/>
      <c r="Z34" s="18"/>
      <c r="AA34" s="17" t="s">
        <v>512</v>
      </c>
    </row>
    <row r="35" spans="1:27" ht="30">
      <c r="A35" s="22">
        <v>3</v>
      </c>
      <c r="B35" s="23" t="s">
        <v>57</v>
      </c>
      <c r="C35" s="22" t="s">
        <v>58</v>
      </c>
      <c r="D35" s="18">
        <v>7900</v>
      </c>
      <c r="E35" s="18">
        <v>7900</v>
      </c>
      <c r="F35" s="18">
        <v>7900</v>
      </c>
      <c r="G35" s="18">
        <v>5150</v>
      </c>
      <c r="H35" s="18">
        <v>5150</v>
      </c>
      <c r="I35" s="18">
        <v>5150</v>
      </c>
      <c r="J35" s="18">
        <v>2750</v>
      </c>
      <c r="K35" s="18">
        <v>2750</v>
      </c>
      <c r="L35" s="18"/>
      <c r="M35" s="18"/>
      <c r="N35" s="18">
        <v>1674.002</v>
      </c>
      <c r="O35" s="18"/>
      <c r="P35" s="18">
        <v>901.61</v>
      </c>
      <c r="Q35" s="18">
        <f>R35</f>
        <v>6998.39</v>
      </c>
      <c r="R35" s="18">
        <f>F35-P35</f>
        <v>6998.39</v>
      </c>
      <c r="S35" s="18"/>
      <c r="T35" s="18"/>
      <c r="U35" s="18"/>
      <c r="V35" s="18">
        <v>901.61</v>
      </c>
      <c r="W35" s="18">
        <f>X35</f>
        <v>1848.3899999999999</v>
      </c>
      <c r="X35" s="18">
        <f>K35-V35</f>
        <v>1848.3899999999999</v>
      </c>
      <c r="Y35" s="18"/>
      <c r="Z35" s="18"/>
      <c r="AA35" s="17" t="s">
        <v>512</v>
      </c>
    </row>
    <row r="36" spans="1:27" ht="30">
      <c r="A36" s="22">
        <v>4</v>
      </c>
      <c r="B36" s="23" t="s">
        <v>59</v>
      </c>
      <c r="C36" s="22" t="s">
        <v>60</v>
      </c>
      <c r="D36" s="18">
        <v>14000</v>
      </c>
      <c r="E36" s="18">
        <v>2913</v>
      </c>
      <c r="F36" s="18">
        <v>2913</v>
      </c>
      <c r="G36" s="18"/>
      <c r="H36" s="18"/>
      <c r="I36" s="18"/>
      <c r="J36" s="18">
        <v>13913</v>
      </c>
      <c r="K36" s="18">
        <v>2913</v>
      </c>
      <c r="L36" s="18"/>
      <c r="M36" s="18"/>
      <c r="N36" s="18"/>
      <c r="O36" s="18"/>
      <c r="P36" s="18">
        <v>392.43</v>
      </c>
      <c r="Q36" s="18">
        <f>R36</f>
        <v>2520.5700000000002</v>
      </c>
      <c r="R36" s="18">
        <f>F36-P36</f>
        <v>2520.5700000000002</v>
      </c>
      <c r="S36" s="18"/>
      <c r="T36" s="18"/>
      <c r="U36" s="18"/>
      <c r="V36" s="18">
        <v>392.43</v>
      </c>
      <c r="W36" s="18">
        <f>X36</f>
        <v>2520.5700000000002</v>
      </c>
      <c r="X36" s="18">
        <f>K36-V36</f>
        <v>2520.5700000000002</v>
      </c>
      <c r="Y36" s="18"/>
      <c r="Z36" s="18"/>
      <c r="AA36" s="17" t="s">
        <v>512</v>
      </c>
    </row>
    <row r="37" spans="1:27" ht="30">
      <c r="A37" s="22">
        <v>5</v>
      </c>
      <c r="B37" s="23" t="s">
        <v>61</v>
      </c>
      <c r="C37" s="22" t="s">
        <v>62</v>
      </c>
      <c r="D37" s="18">
        <v>3900</v>
      </c>
      <c r="E37" s="18">
        <v>3900</v>
      </c>
      <c r="F37" s="18">
        <v>3900</v>
      </c>
      <c r="G37" s="18">
        <v>2850</v>
      </c>
      <c r="H37" s="18">
        <v>2850</v>
      </c>
      <c r="I37" s="18">
        <v>2850</v>
      </c>
      <c r="J37" s="18">
        <v>1050</v>
      </c>
      <c r="K37" s="18">
        <v>1050</v>
      </c>
      <c r="L37" s="18"/>
      <c r="M37" s="18"/>
      <c r="N37" s="18"/>
      <c r="O37" s="18"/>
      <c r="P37" s="18">
        <v>636.82999999999993</v>
      </c>
      <c r="Q37" s="18">
        <f>R37</f>
        <v>3263.17</v>
      </c>
      <c r="R37" s="18">
        <f>F37-P37</f>
        <v>3263.17</v>
      </c>
      <c r="S37" s="18"/>
      <c r="T37" s="18"/>
      <c r="U37" s="18"/>
      <c r="V37" s="18">
        <v>636.82999999999993</v>
      </c>
      <c r="W37" s="18">
        <f>X37</f>
        <v>413.17000000000007</v>
      </c>
      <c r="X37" s="18">
        <f>K37-V37</f>
        <v>413.17000000000007</v>
      </c>
      <c r="Y37" s="18"/>
      <c r="Z37" s="18"/>
      <c r="AA37" s="17" t="s">
        <v>512</v>
      </c>
    </row>
    <row r="38" spans="1:27" s="1" customFormat="1">
      <c r="A38" s="82" t="s">
        <v>68</v>
      </c>
      <c r="B38" s="83" t="s">
        <v>64</v>
      </c>
      <c r="C38" s="82"/>
      <c r="D38" s="84">
        <f t="shared" ref="D38:Z38" si="9">SUM(D39:D41)</f>
        <v>52735</v>
      </c>
      <c r="E38" s="84">
        <f t="shared" si="9"/>
        <v>47000</v>
      </c>
      <c r="F38" s="84">
        <f t="shared" si="9"/>
        <v>15520</v>
      </c>
      <c r="G38" s="84">
        <f t="shared" si="9"/>
        <v>20895</v>
      </c>
      <c r="H38" s="84">
        <f t="shared" si="9"/>
        <v>19213</v>
      </c>
      <c r="I38" s="84">
        <f t="shared" si="9"/>
        <v>13838</v>
      </c>
      <c r="J38" s="84">
        <f t="shared" si="9"/>
        <v>0</v>
      </c>
      <c r="K38" s="84">
        <f t="shared" si="9"/>
        <v>0</v>
      </c>
      <c r="L38" s="84">
        <f t="shared" si="9"/>
        <v>0</v>
      </c>
      <c r="M38" s="84">
        <f t="shared" si="9"/>
        <v>0</v>
      </c>
      <c r="N38" s="84">
        <f t="shared" si="9"/>
        <v>0</v>
      </c>
      <c r="O38" s="84">
        <f t="shared" si="9"/>
        <v>195.5</v>
      </c>
      <c r="P38" s="84">
        <f t="shared" si="9"/>
        <v>0</v>
      </c>
      <c r="Q38" s="84">
        <f t="shared" si="9"/>
        <v>21090.5</v>
      </c>
      <c r="R38" s="84">
        <f t="shared" si="9"/>
        <v>15715.5</v>
      </c>
      <c r="S38" s="84">
        <f t="shared" si="9"/>
        <v>0</v>
      </c>
      <c r="T38" s="84">
        <f t="shared" si="9"/>
        <v>0</v>
      </c>
      <c r="U38" s="84">
        <f t="shared" si="9"/>
        <v>1877.5</v>
      </c>
      <c r="V38" s="84">
        <f t="shared" si="9"/>
        <v>0</v>
      </c>
      <c r="W38" s="84">
        <f t="shared" si="9"/>
        <v>1877.5</v>
      </c>
      <c r="X38" s="84">
        <f t="shared" si="9"/>
        <v>1877.5</v>
      </c>
      <c r="Y38" s="84">
        <f t="shared" si="9"/>
        <v>0</v>
      </c>
      <c r="Z38" s="84">
        <f t="shared" si="9"/>
        <v>0</v>
      </c>
      <c r="AA38" s="72"/>
    </row>
    <row r="39" spans="1:27" s="11" customFormat="1" ht="39.75" customHeight="1">
      <c r="A39" s="22">
        <v>1</v>
      </c>
      <c r="B39" s="23" t="s">
        <v>65</v>
      </c>
      <c r="C39" s="22" t="s">
        <v>66</v>
      </c>
      <c r="D39" s="18">
        <v>47000</v>
      </c>
      <c r="E39" s="18">
        <v>47000</v>
      </c>
      <c r="F39" s="18">
        <v>15520</v>
      </c>
      <c r="G39" s="18">
        <v>15520</v>
      </c>
      <c r="H39" s="18">
        <v>13838</v>
      </c>
      <c r="I39" s="18">
        <v>13838</v>
      </c>
      <c r="J39" s="18"/>
      <c r="K39" s="18"/>
      <c r="L39" s="18"/>
      <c r="M39" s="18"/>
      <c r="N39" s="18"/>
      <c r="O39" s="18">
        <v>119</v>
      </c>
      <c r="P39" s="18"/>
      <c r="Q39" s="18">
        <f>R39</f>
        <v>15639</v>
      </c>
      <c r="R39" s="18">
        <f>F39+O39</f>
        <v>15639</v>
      </c>
      <c r="S39" s="18"/>
      <c r="T39" s="18"/>
      <c r="U39" s="18">
        <v>1801</v>
      </c>
      <c r="V39" s="18"/>
      <c r="W39" s="18">
        <v>1801</v>
      </c>
      <c r="X39" s="18">
        <v>1801</v>
      </c>
      <c r="Y39" s="18"/>
      <c r="Z39" s="18"/>
      <c r="AA39" s="17" t="s">
        <v>516</v>
      </c>
    </row>
    <row r="40" spans="1:27" s="11" customFormat="1" ht="36.75" customHeight="1">
      <c r="A40" s="22">
        <v>2</v>
      </c>
      <c r="B40" s="23" t="s">
        <v>67</v>
      </c>
      <c r="C40" s="22"/>
      <c r="D40" s="18"/>
      <c r="E40" s="18"/>
      <c r="F40" s="18"/>
      <c r="G40" s="18"/>
      <c r="H40" s="18"/>
      <c r="I40" s="18"/>
      <c r="J40" s="18"/>
      <c r="K40" s="18"/>
      <c r="L40" s="18"/>
      <c r="M40" s="18"/>
      <c r="N40" s="18"/>
      <c r="O40" s="18"/>
      <c r="P40" s="18"/>
      <c r="Q40" s="18"/>
      <c r="R40" s="18"/>
      <c r="S40" s="18"/>
      <c r="T40" s="18"/>
      <c r="U40" s="18"/>
      <c r="V40" s="18"/>
      <c r="W40" s="18"/>
      <c r="X40" s="18"/>
      <c r="Y40" s="18"/>
      <c r="Z40" s="18"/>
      <c r="AA40" s="17"/>
    </row>
    <row r="41" spans="1:27" s="12" customFormat="1" ht="36" customHeight="1">
      <c r="A41" s="89" t="s">
        <v>105</v>
      </c>
      <c r="B41" s="85" t="s">
        <v>104</v>
      </c>
      <c r="C41" s="22" t="s">
        <v>106</v>
      </c>
      <c r="D41" s="18">
        <v>5735</v>
      </c>
      <c r="E41" s="18"/>
      <c r="F41" s="18"/>
      <c r="G41" s="18">
        <v>5375</v>
      </c>
      <c r="H41" s="18">
        <v>5375</v>
      </c>
      <c r="I41" s="18"/>
      <c r="J41" s="18"/>
      <c r="K41" s="18"/>
      <c r="L41" s="18"/>
      <c r="M41" s="18"/>
      <c r="N41" s="18"/>
      <c r="O41" s="18">
        <v>76.5</v>
      </c>
      <c r="P41" s="18"/>
      <c r="Q41" s="18">
        <f>H41+J41+O41</f>
        <v>5451.5</v>
      </c>
      <c r="R41" s="18">
        <v>76.5</v>
      </c>
      <c r="S41" s="18"/>
      <c r="T41" s="18"/>
      <c r="U41" s="18">
        <v>76.5</v>
      </c>
      <c r="V41" s="18"/>
      <c r="W41" s="18">
        <v>76.5</v>
      </c>
      <c r="X41" s="18">
        <v>76.5</v>
      </c>
      <c r="Y41" s="18"/>
      <c r="Z41" s="18"/>
      <c r="AA41" s="17" t="s">
        <v>516</v>
      </c>
    </row>
    <row r="42" spans="1:27" s="13" customFormat="1">
      <c r="A42" s="82" t="s">
        <v>72</v>
      </c>
      <c r="B42" s="83" t="s">
        <v>101</v>
      </c>
      <c r="C42" s="82"/>
      <c r="D42" s="84">
        <f t="shared" ref="D42:Z42" si="10">D43</f>
        <v>40000</v>
      </c>
      <c r="E42" s="84">
        <f t="shared" si="10"/>
        <v>40000</v>
      </c>
      <c r="F42" s="84">
        <f t="shared" si="10"/>
        <v>36000</v>
      </c>
      <c r="G42" s="84">
        <f t="shared" si="10"/>
        <v>29209</v>
      </c>
      <c r="H42" s="84">
        <f t="shared" si="10"/>
        <v>29729</v>
      </c>
      <c r="I42" s="84">
        <f t="shared" si="10"/>
        <v>29729</v>
      </c>
      <c r="J42" s="84">
        <f t="shared" si="10"/>
        <v>6200</v>
      </c>
      <c r="K42" s="84">
        <f t="shared" si="10"/>
        <v>6200</v>
      </c>
      <c r="L42" s="84">
        <f t="shared" si="10"/>
        <v>0</v>
      </c>
      <c r="M42" s="84">
        <f t="shared" si="10"/>
        <v>0</v>
      </c>
      <c r="N42" s="84">
        <f t="shared" si="10"/>
        <v>0</v>
      </c>
      <c r="O42" s="84">
        <f t="shared" si="10"/>
        <v>0</v>
      </c>
      <c r="P42" s="84">
        <f t="shared" si="10"/>
        <v>0</v>
      </c>
      <c r="Q42" s="84">
        <f t="shared" si="10"/>
        <v>36000</v>
      </c>
      <c r="R42" s="84">
        <f t="shared" si="10"/>
        <v>36000</v>
      </c>
      <c r="S42" s="84">
        <f t="shared" si="10"/>
        <v>0</v>
      </c>
      <c r="T42" s="84">
        <f t="shared" si="10"/>
        <v>0</v>
      </c>
      <c r="U42" s="84">
        <f t="shared" si="10"/>
        <v>0</v>
      </c>
      <c r="V42" s="84">
        <f t="shared" si="10"/>
        <v>6200</v>
      </c>
      <c r="W42" s="84">
        <f t="shared" si="10"/>
        <v>0</v>
      </c>
      <c r="X42" s="84">
        <f t="shared" si="10"/>
        <v>0</v>
      </c>
      <c r="Y42" s="84">
        <f t="shared" si="10"/>
        <v>0</v>
      </c>
      <c r="Z42" s="84">
        <f t="shared" si="10"/>
        <v>0</v>
      </c>
      <c r="AA42" s="72"/>
    </row>
    <row r="43" spans="1:27" s="11" customFormat="1" ht="30">
      <c r="A43" s="22">
        <v>1</v>
      </c>
      <c r="B43" s="23" t="s">
        <v>102</v>
      </c>
      <c r="C43" s="22" t="s">
        <v>103</v>
      </c>
      <c r="D43" s="18">
        <v>40000</v>
      </c>
      <c r="E43" s="18">
        <v>40000</v>
      </c>
      <c r="F43" s="18">
        <v>36000</v>
      </c>
      <c r="G43" s="18">
        <v>29209</v>
      </c>
      <c r="H43" s="18">
        <v>29729</v>
      </c>
      <c r="I43" s="18">
        <v>29729</v>
      </c>
      <c r="J43" s="18">
        <v>6200</v>
      </c>
      <c r="K43" s="18">
        <v>6200</v>
      </c>
      <c r="L43" s="18"/>
      <c r="M43" s="18"/>
      <c r="N43" s="18"/>
      <c r="O43" s="18"/>
      <c r="P43" s="18"/>
      <c r="Q43" s="18">
        <f>R43</f>
        <v>36000</v>
      </c>
      <c r="R43" s="18">
        <f>F43-P43</f>
        <v>36000</v>
      </c>
      <c r="S43" s="18"/>
      <c r="T43" s="18"/>
      <c r="U43" s="18"/>
      <c r="V43" s="18">
        <v>6200</v>
      </c>
      <c r="W43" s="18"/>
      <c r="X43" s="18"/>
      <c r="Y43" s="18"/>
      <c r="Z43" s="18"/>
      <c r="AA43" s="17" t="s">
        <v>514</v>
      </c>
    </row>
    <row r="44" spans="1:27" s="13" customFormat="1">
      <c r="A44" s="82" t="s">
        <v>78</v>
      </c>
      <c r="B44" s="83" t="s">
        <v>527</v>
      </c>
      <c r="C44" s="82"/>
      <c r="D44" s="84">
        <f t="shared" ref="D44:Z44" si="11">D45</f>
        <v>64142</v>
      </c>
      <c r="E44" s="84">
        <f t="shared" si="11"/>
        <v>64142</v>
      </c>
      <c r="F44" s="84">
        <f t="shared" si="11"/>
        <v>33488</v>
      </c>
      <c r="G44" s="84">
        <f t="shared" si="11"/>
        <v>32200</v>
      </c>
      <c r="H44" s="84">
        <f t="shared" si="11"/>
        <v>32200</v>
      </c>
      <c r="I44" s="84">
        <f t="shared" si="11"/>
        <v>32200</v>
      </c>
      <c r="J44" s="84">
        <f t="shared" si="11"/>
        <v>1200</v>
      </c>
      <c r="K44" s="84">
        <f t="shared" si="11"/>
        <v>1200</v>
      </c>
      <c r="L44" s="84">
        <f t="shared" si="11"/>
        <v>0</v>
      </c>
      <c r="M44" s="84">
        <f t="shared" si="11"/>
        <v>0</v>
      </c>
      <c r="N44" s="84">
        <f t="shared" si="11"/>
        <v>0</v>
      </c>
      <c r="O44" s="84">
        <f t="shared" si="11"/>
        <v>3495</v>
      </c>
      <c r="P44" s="84">
        <f t="shared" si="11"/>
        <v>0</v>
      </c>
      <c r="Q44" s="84">
        <f t="shared" si="11"/>
        <v>36983</v>
      </c>
      <c r="R44" s="84">
        <f t="shared" si="11"/>
        <v>36983</v>
      </c>
      <c r="S44" s="84">
        <f t="shared" si="11"/>
        <v>0</v>
      </c>
      <c r="T44" s="84">
        <f t="shared" si="11"/>
        <v>0</v>
      </c>
      <c r="U44" s="84">
        <f t="shared" si="11"/>
        <v>3583</v>
      </c>
      <c r="V44" s="84">
        <f t="shared" si="11"/>
        <v>0</v>
      </c>
      <c r="W44" s="84">
        <f t="shared" si="11"/>
        <v>4783</v>
      </c>
      <c r="X44" s="84">
        <f t="shared" si="11"/>
        <v>4783</v>
      </c>
      <c r="Y44" s="84">
        <f t="shared" si="11"/>
        <v>0</v>
      </c>
      <c r="Z44" s="84">
        <f t="shared" si="11"/>
        <v>0</v>
      </c>
      <c r="AA44" s="72"/>
    </row>
    <row r="45" spans="1:27" s="46" customFormat="1" ht="75">
      <c r="A45" s="22">
        <v>1</v>
      </c>
      <c r="B45" s="23" t="s">
        <v>107</v>
      </c>
      <c r="C45" s="22" t="s">
        <v>108</v>
      </c>
      <c r="D45" s="18">
        <v>64142</v>
      </c>
      <c r="E45" s="18">
        <v>64142</v>
      </c>
      <c r="F45" s="18">
        <v>33488</v>
      </c>
      <c r="G45" s="18">
        <v>32200</v>
      </c>
      <c r="H45" s="18">
        <v>32200</v>
      </c>
      <c r="I45" s="18">
        <v>32200</v>
      </c>
      <c r="J45" s="18">
        <v>1200</v>
      </c>
      <c r="K45" s="18">
        <v>1200</v>
      </c>
      <c r="L45" s="18"/>
      <c r="M45" s="18"/>
      <c r="N45" s="18"/>
      <c r="O45" s="18">
        <f>R45-F45</f>
        <v>3495</v>
      </c>
      <c r="P45" s="18"/>
      <c r="Q45" s="18">
        <f>R45</f>
        <v>36983</v>
      </c>
      <c r="R45" s="18">
        <f>I45+K45+U45</f>
        <v>36983</v>
      </c>
      <c r="S45" s="18"/>
      <c r="T45" s="18"/>
      <c r="U45" s="18">
        <f>1522+2061</f>
        <v>3583</v>
      </c>
      <c r="V45" s="18"/>
      <c r="W45" s="18">
        <f>X45</f>
        <v>4783</v>
      </c>
      <c r="X45" s="18">
        <f>K45+U45</f>
        <v>4783</v>
      </c>
      <c r="Y45" s="18"/>
      <c r="Z45" s="18"/>
      <c r="AA45" s="17" t="s">
        <v>517</v>
      </c>
    </row>
    <row r="46" spans="1:27" s="1" customFormat="1">
      <c r="A46" s="82" t="s">
        <v>116</v>
      </c>
      <c r="B46" s="83" t="s">
        <v>69</v>
      </c>
      <c r="C46" s="82"/>
      <c r="D46" s="84">
        <f t="shared" ref="D46:Z46" si="12">D47</f>
        <v>60000</v>
      </c>
      <c r="E46" s="84">
        <f t="shared" si="12"/>
        <v>60000</v>
      </c>
      <c r="F46" s="84">
        <f t="shared" si="12"/>
        <v>19766</v>
      </c>
      <c r="G46" s="84">
        <f t="shared" si="12"/>
        <v>1440</v>
      </c>
      <c r="H46" s="84">
        <f t="shared" si="12"/>
        <v>1440</v>
      </c>
      <c r="I46" s="84">
        <f t="shared" si="12"/>
        <v>1440</v>
      </c>
      <c r="J46" s="84">
        <f t="shared" si="12"/>
        <v>18326</v>
      </c>
      <c r="K46" s="84">
        <f t="shared" si="12"/>
        <v>18326</v>
      </c>
      <c r="L46" s="84">
        <f t="shared" si="12"/>
        <v>0</v>
      </c>
      <c r="M46" s="84">
        <f t="shared" si="12"/>
        <v>0</v>
      </c>
      <c r="N46" s="84">
        <f t="shared" si="12"/>
        <v>1130.1310000000001</v>
      </c>
      <c r="O46" s="84">
        <f t="shared" si="12"/>
        <v>0</v>
      </c>
      <c r="P46" s="84">
        <f t="shared" si="12"/>
        <v>1200</v>
      </c>
      <c r="Q46" s="84">
        <f t="shared" si="12"/>
        <v>18566</v>
      </c>
      <c r="R46" s="84">
        <f t="shared" si="12"/>
        <v>18566</v>
      </c>
      <c r="S46" s="84">
        <f t="shared" si="12"/>
        <v>0</v>
      </c>
      <c r="T46" s="84">
        <f t="shared" si="12"/>
        <v>0</v>
      </c>
      <c r="U46" s="84">
        <f t="shared" si="12"/>
        <v>0</v>
      </c>
      <c r="V46" s="84">
        <f t="shared" si="12"/>
        <v>2000</v>
      </c>
      <c r="W46" s="84">
        <f t="shared" si="12"/>
        <v>16326</v>
      </c>
      <c r="X46" s="84">
        <f t="shared" si="12"/>
        <v>16326</v>
      </c>
      <c r="Y46" s="84">
        <f t="shared" si="12"/>
        <v>0</v>
      </c>
      <c r="Z46" s="84">
        <f t="shared" si="12"/>
        <v>0</v>
      </c>
      <c r="AA46" s="72"/>
    </row>
    <row r="47" spans="1:27" ht="30">
      <c r="A47" s="22">
        <v>1</v>
      </c>
      <c r="B47" s="23" t="s">
        <v>70</v>
      </c>
      <c r="C47" s="22" t="s">
        <v>71</v>
      </c>
      <c r="D47" s="18">
        <v>60000</v>
      </c>
      <c r="E47" s="18">
        <v>60000</v>
      </c>
      <c r="F47" s="18">
        <v>19766</v>
      </c>
      <c r="G47" s="18">
        <v>1440</v>
      </c>
      <c r="H47" s="18">
        <v>1440</v>
      </c>
      <c r="I47" s="18">
        <v>1440</v>
      </c>
      <c r="J47" s="18">
        <v>18326</v>
      </c>
      <c r="K47" s="18">
        <v>18326</v>
      </c>
      <c r="L47" s="18"/>
      <c r="M47" s="18"/>
      <c r="N47" s="18">
        <v>1130.1310000000001</v>
      </c>
      <c r="O47" s="18"/>
      <c r="P47" s="18">
        <v>1200</v>
      </c>
      <c r="Q47" s="18">
        <f>R47</f>
        <v>18566</v>
      </c>
      <c r="R47" s="18">
        <f>F47-P47</f>
        <v>18566</v>
      </c>
      <c r="S47" s="18"/>
      <c r="T47" s="18"/>
      <c r="U47" s="18"/>
      <c r="V47" s="18">
        <v>2000</v>
      </c>
      <c r="W47" s="18">
        <f>X47</f>
        <v>16326</v>
      </c>
      <c r="X47" s="18">
        <f>K47-V47</f>
        <v>16326</v>
      </c>
      <c r="Y47" s="18"/>
      <c r="Z47" s="18"/>
      <c r="AA47" s="17" t="s">
        <v>518</v>
      </c>
    </row>
    <row r="48" spans="1:27" s="1" customFormat="1" ht="28.5">
      <c r="A48" s="82" t="s">
        <v>117</v>
      </c>
      <c r="B48" s="83" t="s">
        <v>73</v>
      </c>
      <c r="C48" s="82"/>
      <c r="D48" s="84">
        <f t="shared" ref="D48:Z48" si="13">SUM(D49:D50)</f>
        <v>7500</v>
      </c>
      <c r="E48" s="84">
        <f t="shared" si="13"/>
        <v>7500</v>
      </c>
      <c r="F48" s="84">
        <f t="shared" si="13"/>
        <v>6000</v>
      </c>
      <c r="G48" s="84">
        <f t="shared" si="13"/>
        <v>2148</v>
      </c>
      <c r="H48" s="84">
        <f t="shared" si="13"/>
        <v>4000</v>
      </c>
      <c r="I48" s="84">
        <f t="shared" si="13"/>
        <v>4000</v>
      </c>
      <c r="J48" s="84">
        <f t="shared" si="13"/>
        <v>2000</v>
      </c>
      <c r="K48" s="84">
        <f t="shared" si="13"/>
        <v>2000</v>
      </c>
      <c r="L48" s="84">
        <f t="shared" si="13"/>
        <v>0</v>
      </c>
      <c r="M48" s="84">
        <f t="shared" si="13"/>
        <v>0</v>
      </c>
      <c r="N48" s="84">
        <f t="shared" si="13"/>
        <v>2626.3220000000001</v>
      </c>
      <c r="O48" s="84">
        <f t="shared" si="13"/>
        <v>1500</v>
      </c>
      <c r="P48" s="84">
        <f t="shared" si="13"/>
        <v>0</v>
      </c>
      <c r="Q48" s="84">
        <f t="shared" si="13"/>
        <v>7500</v>
      </c>
      <c r="R48" s="84">
        <f t="shared" si="13"/>
        <v>7500</v>
      </c>
      <c r="S48" s="84">
        <f t="shared" si="13"/>
        <v>0</v>
      </c>
      <c r="T48" s="84">
        <f t="shared" si="13"/>
        <v>0</v>
      </c>
      <c r="U48" s="84">
        <f t="shared" si="13"/>
        <v>1500</v>
      </c>
      <c r="V48" s="84">
        <f t="shared" si="13"/>
        <v>0</v>
      </c>
      <c r="W48" s="84">
        <f t="shared" si="13"/>
        <v>3500</v>
      </c>
      <c r="X48" s="84">
        <f t="shared" si="13"/>
        <v>3500</v>
      </c>
      <c r="Y48" s="84">
        <f t="shared" si="13"/>
        <v>0</v>
      </c>
      <c r="Z48" s="84">
        <f t="shared" si="13"/>
        <v>0</v>
      </c>
      <c r="AA48" s="72"/>
    </row>
    <row r="49" spans="1:29" ht="30">
      <c r="A49" s="22">
        <v>1</v>
      </c>
      <c r="B49" s="23" t="s">
        <v>74</v>
      </c>
      <c r="C49" s="22" t="s">
        <v>75</v>
      </c>
      <c r="D49" s="18">
        <v>2500</v>
      </c>
      <c r="E49" s="18">
        <v>2500</v>
      </c>
      <c r="F49" s="18">
        <v>2000</v>
      </c>
      <c r="G49" s="18">
        <v>152</v>
      </c>
      <c r="H49" s="18">
        <v>2000</v>
      </c>
      <c r="I49" s="18">
        <v>2000</v>
      </c>
      <c r="J49" s="18"/>
      <c r="K49" s="18"/>
      <c r="L49" s="18"/>
      <c r="M49" s="18"/>
      <c r="N49" s="18">
        <v>900</v>
      </c>
      <c r="O49" s="18">
        <v>500</v>
      </c>
      <c r="P49" s="18"/>
      <c r="Q49" s="18">
        <f>R49</f>
        <v>2500</v>
      </c>
      <c r="R49" s="18">
        <f>F49+O49</f>
        <v>2500</v>
      </c>
      <c r="S49" s="18"/>
      <c r="T49" s="18"/>
      <c r="U49" s="18">
        <v>500</v>
      </c>
      <c r="V49" s="18"/>
      <c r="W49" s="18">
        <f>X49</f>
        <v>500</v>
      </c>
      <c r="X49" s="18">
        <f>K49+U49</f>
        <v>500</v>
      </c>
      <c r="Y49" s="18"/>
      <c r="Z49" s="18"/>
      <c r="AA49" s="17" t="s">
        <v>516</v>
      </c>
    </row>
    <row r="50" spans="1:29" ht="30">
      <c r="A50" s="22">
        <v>2</v>
      </c>
      <c r="B50" s="23" t="s">
        <v>76</v>
      </c>
      <c r="C50" s="22" t="s">
        <v>77</v>
      </c>
      <c r="D50" s="18">
        <v>5000</v>
      </c>
      <c r="E50" s="18">
        <v>5000</v>
      </c>
      <c r="F50" s="18">
        <v>4000</v>
      </c>
      <c r="G50" s="18">
        <v>1996</v>
      </c>
      <c r="H50" s="18">
        <v>2000</v>
      </c>
      <c r="I50" s="18">
        <v>2000</v>
      </c>
      <c r="J50" s="18">
        <v>2000</v>
      </c>
      <c r="K50" s="18">
        <v>2000</v>
      </c>
      <c r="L50" s="18"/>
      <c r="M50" s="18"/>
      <c r="N50" s="18">
        <v>1726.3219999999999</v>
      </c>
      <c r="O50" s="18">
        <v>1000</v>
      </c>
      <c r="P50" s="18"/>
      <c r="Q50" s="18">
        <f>R50</f>
        <v>5000</v>
      </c>
      <c r="R50" s="18">
        <f>F50+O50</f>
        <v>5000</v>
      </c>
      <c r="S50" s="18"/>
      <c r="T50" s="18"/>
      <c r="U50" s="18">
        <v>1000</v>
      </c>
      <c r="V50" s="18"/>
      <c r="W50" s="18">
        <f>X50</f>
        <v>3000</v>
      </c>
      <c r="X50" s="18">
        <f>K50+U50</f>
        <v>3000</v>
      </c>
      <c r="Y50" s="18"/>
      <c r="Z50" s="18"/>
      <c r="AA50" s="17" t="s">
        <v>516</v>
      </c>
    </row>
    <row r="51" spans="1:29" s="1" customFormat="1">
      <c r="A51" s="82" t="s">
        <v>119</v>
      </c>
      <c r="B51" s="83" t="s">
        <v>118</v>
      </c>
      <c r="C51" s="82"/>
      <c r="D51" s="84">
        <f t="shared" ref="D51:Z51" si="14">D52+D53+D54</f>
        <v>34192</v>
      </c>
      <c r="E51" s="84">
        <f t="shared" si="14"/>
        <v>31192</v>
      </c>
      <c r="F51" s="84">
        <f t="shared" si="14"/>
        <v>26637</v>
      </c>
      <c r="G51" s="84">
        <f t="shared" si="14"/>
        <v>9541</v>
      </c>
      <c r="H51" s="84">
        <f t="shared" si="14"/>
        <v>12903</v>
      </c>
      <c r="I51" s="84">
        <f t="shared" si="14"/>
        <v>9570</v>
      </c>
      <c r="J51" s="84">
        <f t="shared" si="14"/>
        <v>16623</v>
      </c>
      <c r="K51" s="84">
        <f t="shared" si="14"/>
        <v>16623</v>
      </c>
      <c r="L51" s="84">
        <f t="shared" si="14"/>
        <v>0</v>
      </c>
      <c r="M51" s="84">
        <f t="shared" si="14"/>
        <v>0</v>
      </c>
      <c r="N51" s="84">
        <f t="shared" si="14"/>
        <v>1666</v>
      </c>
      <c r="O51" s="84">
        <f t="shared" si="14"/>
        <v>1023</v>
      </c>
      <c r="P51" s="84">
        <f t="shared" si="14"/>
        <v>1134</v>
      </c>
      <c r="Q51" s="84">
        <f t="shared" si="14"/>
        <v>29526</v>
      </c>
      <c r="R51" s="84">
        <f t="shared" si="14"/>
        <v>26526</v>
      </c>
      <c r="S51" s="84">
        <f t="shared" si="14"/>
        <v>0</v>
      </c>
      <c r="T51" s="84">
        <f t="shared" si="14"/>
        <v>0</v>
      </c>
      <c r="U51" s="84">
        <f t="shared" si="14"/>
        <v>1134</v>
      </c>
      <c r="V51" s="84">
        <f t="shared" si="14"/>
        <v>1134</v>
      </c>
      <c r="W51" s="84">
        <f t="shared" si="14"/>
        <v>16623</v>
      </c>
      <c r="X51" s="84">
        <f t="shared" si="14"/>
        <v>16623</v>
      </c>
      <c r="Y51" s="84">
        <f t="shared" si="14"/>
        <v>0</v>
      </c>
      <c r="Z51" s="84">
        <f t="shared" si="14"/>
        <v>0</v>
      </c>
      <c r="AA51" s="72"/>
    </row>
    <row r="52" spans="1:29" s="20" customFormat="1" ht="30">
      <c r="A52" s="15">
        <v>1</v>
      </c>
      <c r="B52" s="16" t="s">
        <v>120</v>
      </c>
      <c r="C52" s="17" t="s">
        <v>121</v>
      </c>
      <c r="D52" s="18">
        <v>14592</v>
      </c>
      <c r="E52" s="18">
        <v>11592</v>
      </c>
      <c r="F52" s="18">
        <v>11500</v>
      </c>
      <c r="G52" s="18">
        <v>3841</v>
      </c>
      <c r="H52" s="18">
        <v>7203</v>
      </c>
      <c r="I52" s="18">
        <f>H52-3000-333</f>
        <v>3870</v>
      </c>
      <c r="J52" s="18">
        <f>K52</f>
        <v>7297</v>
      </c>
      <c r="K52" s="18">
        <v>7297</v>
      </c>
      <c r="L52" s="18"/>
      <c r="M52" s="18"/>
      <c r="N52" s="18">
        <v>0</v>
      </c>
      <c r="O52" s="18"/>
      <c r="P52" s="18">
        <v>714</v>
      </c>
      <c r="Q52" s="10">
        <f>R52+3000</f>
        <v>13786</v>
      </c>
      <c r="R52" s="10">
        <f>F52-P52</f>
        <v>10786</v>
      </c>
      <c r="S52" s="18"/>
      <c r="T52" s="10"/>
      <c r="U52" s="10"/>
      <c r="V52" s="10">
        <v>714</v>
      </c>
      <c r="W52" s="18">
        <f>X52</f>
        <v>6583</v>
      </c>
      <c r="X52" s="10">
        <f>K52-V52</f>
        <v>6583</v>
      </c>
      <c r="Y52" s="19"/>
      <c r="Z52" s="18"/>
      <c r="AA52" s="17" t="s">
        <v>512</v>
      </c>
    </row>
    <row r="53" spans="1:29" s="20" customFormat="1" ht="30">
      <c r="A53" s="15">
        <v>2</v>
      </c>
      <c r="B53" s="21" t="s">
        <v>122</v>
      </c>
      <c r="C53" s="17" t="s">
        <v>123</v>
      </c>
      <c r="D53" s="18">
        <v>7000</v>
      </c>
      <c r="E53" s="18">
        <v>7000</v>
      </c>
      <c r="F53" s="18">
        <v>7000</v>
      </c>
      <c r="G53" s="18">
        <v>2000</v>
      </c>
      <c r="H53" s="18">
        <f>I53</f>
        <v>2000</v>
      </c>
      <c r="I53" s="18">
        <v>2000</v>
      </c>
      <c r="J53" s="18">
        <f>K53</f>
        <v>5000</v>
      </c>
      <c r="K53" s="18">
        <v>5000</v>
      </c>
      <c r="L53" s="18"/>
      <c r="M53" s="18"/>
      <c r="N53" s="18">
        <v>1666</v>
      </c>
      <c r="O53" s="18"/>
      <c r="P53" s="18">
        <v>420</v>
      </c>
      <c r="Q53" s="10">
        <v>6580</v>
      </c>
      <c r="R53" s="10">
        <f>F53-P53</f>
        <v>6580</v>
      </c>
      <c r="S53" s="10"/>
      <c r="T53" s="10"/>
      <c r="U53" s="10"/>
      <c r="V53" s="10">
        <v>420</v>
      </c>
      <c r="W53" s="18">
        <f>X53</f>
        <v>4580</v>
      </c>
      <c r="X53" s="10">
        <f>K53-V53</f>
        <v>4580</v>
      </c>
      <c r="Y53" s="18"/>
      <c r="Z53" s="18"/>
      <c r="AA53" s="17" t="s">
        <v>512</v>
      </c>
    </row>
    <row r="54" spans="1:29" s="20" customFormat="1" ht="30">
      <c r="A54" s="15">
        <v>3</v>
      </c>
      <c r="B54" s="21" t="s">
        <v>124</v>
      </c>
      <c r="C54" s="17" t="s">
        <v>125</v>
      </c>
      <c r="D54" s="18">
        <v>12600</v>
      </c>
      <c r="E54" s="18">
        <v>12600</v>
      </c>
      <c r="F54" s="18">
        <v>8137</v>
      </c>
      <c r="G54" s="18">
        <v>3700</v>
      </c>
      <c r="H54" s="18">
        <f>I54</f>
        <v>3700</v>
      </c>
      <c r="I54" s="18">
        <v>3700</v>
      </c>
      <c r="J54" s="18">
        <f>K54</f>
        <v>4326</v>
      </c>
      <c r="K54" s="18">
        <v>4326</v>
      </c>
      <c r="L54" s="18"/>
      <c r="M54" s="18"/>
      <c r="N54" s="18">
        <v>0</v>
      </c>
      <c r="O54" s="18">
        <f>R54-F54</f>
        <v>1023</v>
      </c>
      <c r="P54" s="18"/>
      <c r="Q54" s="10">
        <f>R54</f>
        <v>9160</v>
      </c>
      <c r="R54" s="18">
        <f>I54+K54+U54</f>
        <v>9160</v>
      </c>
      <c r="S54" s="18"/>
      <c r="T54" s="10"/>
      <c r="U54" s="10">
        <f>V52+V53</f>
        <v>1134</v>
      </c>
      <c r="V54" s="10"/>
      <c r="W54" s="18">
        <f>X54</f>
        <v>5460</v>
      </c>
      <c r="X54" s="18">
        <f>K54+U54</f>
        <v>5460</v>
      </c>
      <c r="Y54" s="18"/>
      <c r="Z54" s="18"/>
      <c r="AA54" s="17" t="s">
        <v>519</v>
      </c>
    </row>
    <row r="55" spans="1:29" s="1" customFormat="1">
      <c r="A55" s="82" t="s">
        <v>126</v>
      </c>
      <c r="B55" s="83" t="s">
        <v>79</v>
      </c>
      <c r="C55" s="82"/>
      <c r="D55" s="84">
        <f t="shared" ref="D55:Z55" si="15">SUM(D56:D103)</f>
        <v>0</v>
      </c>
      <c r="E55" s="84">
        <f t="shared" si="15"/>
        <v>0</v>
      </c>
      <c r="F55" s="84">
        <f t="shared" si="15"/>
        <v>4800</v>
      </c>
      <c r="G55" s="84">
        <f t="shared" si="15"/>
        <v>0</v>
      </c>
      <c r="H55" s="84">
        <f t="shared" si="15"/>
        <v>0</v>
      </c>
      <c r="I55" s="84">
        <f t="shared" si="15"/>
        <v>0</v>
      </c>
      <c r="J55" s="84">
        <f t="shared" si="15"/>
        <v>0</v>
      </c>
      <c r="K55" s="84">
        <f t="shared" si="15"/>
        <v>0</v>
      </c>
      <c r="L55" s="84">
        <f t="shared" si="15"/>
        <v>0</v>
      </c>
      <c r="M55" s="84">
        <f t="shared" si="15"/>
        <v>0</v>
      </c>
      <c r="N55" s="84">
        <f t="shared" si="15"/>
        <v>0</v>
      </c>
      <c r="O55" s="84">
        <f t="shared" si="15"/>
        <v>3800</v>
      </c>
      <c r="P55" s="84">
        <f t="shared" si="15"/>
        <v>0</v>
      </c>
      <c r="Q55" s="84">
        <f t="shared" si="15"/>
        <v>8600</v>
      </c>
      <c r="R55" s="84">
        <f t="shared" si="15"/>
        <v>8600</v>
      </c>
      <c r="S55" s="84">
        <f t="shared" si="15"/>
        <v>0</v>
      </c>
      <c r="T55" s="84">
        <f t="shared" si="15"/>
        <v>0</v>
      </c>
      <c r="U55" s="84">
        <f t="shared" si="15"/>
        <v>8600</v>
      </c>
      <c r="V55" s="84">
        <f t="shared" si="15"/>
        <v>0</v>
      </c>
      <c r="W55" s="84">
        <f t="shared" si="15"/>
        <v>8600</v>
      </c>
      <c r="X55" s="84">
        <f t="shared" si="15"/>
        <v>8600</v>
      </c>
      <c r="Y55" s="84">
        <f t="shared" si="15"/>
        <v>0</v>
      </c>
      <c r="Z55" s="84">
        <f t="shared" si="15"/>
        <v>0</v>
      </c>
      <c r="AA55" s="72"/>
    </row>
    <row r="56" spans="1:29" ht="25.5" customHeight="1">
      <c r="A56" s="22">
        <v>1</v>
      </c>
      <c r="B56" s="23" t="s">
        <v>80</v>
      </c>
      <c r="C56" s="22"/>
      <c r="D56" s="18"/>
      <c r="E56" s="18"/>
      <c r="F56" s="18">
        <v>200</v>
      </c>
      <c r="G56" s="18"/>
      <c r="H56" s="18"/>
      <c r="I56" s="18"/>
      <c r="J56" s="18"/>
      <c r="K56" s="18"/>
      <c r="L56" s="18"/>
      <c r="M56" s="18"/>
      <c r="N56" s="18"/>
      <c r="O56" s="18"/>
      <c r="P56" s="18"/>
      <c r="Q56" s="18">
        <f t="shared" ref="Q56:Q102" si="16">R56</f>
        <v>200</v>
      </c>
      <c r="R56" s="18">
        <f t="shared" ref="R56:R90" si="17">F56+O56</f>
        <v>200</v>
      </c>
      <c r="S56" s="18"/>
      <c r="T56" s="18"/>
      <c r="U56" s="18">
        <v>200</v>
      </c>
      <c r="V56" s="18"/>
      <c r="W56" s="18">
        <f t="shared" ref="W56:W102" si="18">X56</f>
        <v>200</v>
      </c>
      <c r="X56" s="18">
        <f t="shared" ref="X56:X90" si="19">K56+U56</f>
        <v>200</v>
      </c>
      <c r="Y56" s="18"/>
      <c r="Z56" s="18"/>
      <c r="AA56" s="17"/>
    </row>
    <row r="57" spans="1:29" ht="23.25" customHeight="1">
      <c r="A57" s="22">
        <v>2</v>
      </c>
      <c r="B57" s="23" t="s">
        <v>522</v>
      </c>
      <c r="C57" s="22"/>
      <c r="D57" s="18"/>
      <c r="E57" s="18"/>
      <c r="F57" s="18"/>
      <c r="G57" s="18"/>
      <c r="H57" s="18"/>
      <c r="I57" s="18"/>
      <c r="J57" s="18"/>
      <c r="K57" s="18"/>
      <c r="L57" s="18"/>
      <c r="M57" s="18"/>
      <c r="N57" s="18"/>
      <c r="O57" s="18">
        <v>200</v>
      </c>
      <c r="P57" s="18"/>
      <c r="Q57" s="18">
        <f t="shared" si="16"/>
        <v>200</v>
      </c>
      <c r="R57" s="18">
        <f t="shared" si="17"/>
        <v>200</v>
      </c>
      <c r="S57" s="18"/>
      <c r="T57" s="18"/>
      <c r="U57" s="18">
        <v>200</v>
      </c>
      <c r="V57" s="18"/>
      <c r="W57" s="18">
        <f t="shared" si="18"/>
        <v>200</v>
      </c>
      <c r="X57" s="18">
        <f t="shared" si="19"/>
        <v>200</v>
      </c>
      <c r="Y57" s="18"/>
      <c r="Z57" s="18"/>
      <c r="AA57" s="17"/>
    </row>
    <row r="58" spans="1:29" ht="23.25" customHeight="1">
      <c r="A58" s="22">
        <v>3</v>
      </c>
      <c r="B58" s="23" t="s">
        <v>81</v>
      </c>
      <c r="C58" s="22"/>
      <c r="D58" s="18"/>
      <c r="E58" s="18"/>
      <c r="F58" s="18"/>
      <c r="G58" s="18"/>
      <c r="H58" s="18"/>
      <c r="I58" s="18"/>
      <c r="J58" s="18"/>
      <c r="K58" s="18"/>
      <c r="L58" s="18"/>
      <c r="M58" s="18"/>
      <c r="N58" s="18"/>
      <c r="O58" s="18">
        <v>200</v>
      </c>
      <c r="P58" s="18"/>
      <c r="Q58" s="18">
        <f t="shared" si="16"/>
        <v>200</v>
      </c>
      <c r="R58" s="18">
        <f t="shared" si="17"/>
        <v>200</v>
      </c>
      <c r="S58" s="18"/>
      <c r="T58" s="18"/>
      <c r="U58" s="18">
        <v>200</v>
      </c>
      <c r="V58" s="18"/>
      <c r="W58" s="18">
        <f t="shared" si="18"/>
        <v>200</v>
      </c>
      <c r="X58" s="18">
        <f t="shared" si="19"/>
        <v>200</v>
      </c>
      <c r="Y58" s="18"/>
      <c r="Z58" s="18"/>
      <c r="AA58" s="17"/>
    </row>
    <row r="59" spans="1:29" ht="21.75" customHeight="1">
      <c r="A59" s="22">
        <v>4</v>
      </c>
      <c r="B59" s="23" t="s">
        <v>82</v>
      </c>
      <c r="C59" s="22"/>
      <c r="D59" s="18"/>
      <c r="E59" s="18"/>
      <c r="F59" s="18"/>
      <c r="G59" s="18"/>
      <c r="H59" s="18"/>
      <c r="I59" s="18"/>
      <c r="J59" s="18"/>
      <c r="K59" s="18"/>
      <c r="L59" s="18"/>
      <c r="M59" s="18"/>
      <c r="N59" s="18"/>
      <c r="O59" s="18">
        <v>200</v>
      </c>
      <c r="P59" s="18"/>
      <c r="Q59" s="18">
        <f t="shared" si="16"/>
        <v>200</v>
      </c>
      <c r="R59" s="18">
        <f t="shared" si="17"/>
        <v>200</v>
      </c>
      <c r="S59" s="18"/>
      <c r="T59" s="18"/>
      <c r="U59" s="18">
        <v>200</v>
      </c>
      <c r="V59" s="18"/>
      <c r="W59" s="18">
        <f t="shared" si="18"/>
        <v>200</v>
      </c>
      <c r="X59" s="18">
        <f t="shared" si="19"/>
        <v>200</v>
      </c>
      <c r="Y59" s="18"/>
      <c r="Z59" s="18"/>
      <c r="AA59" s="17"/>
    </row>
    <row r="60" spans="1:29" ht="38.25" customHeight="1">
      <c r="A60" s="22">
        <v>5</v>
      </c>
      <c r="B60" s="23" t="s">
        <v>83</v>
      </c>
      <c r="C60" s="22"/>
      <c r="D60" s="18"/>
      <c r="E60" s="18"/>
      <c r="F60" s="18"/>
      <c r="G60" s="18"/>
      <c r="H60" s="18"/>
      <c r="I60" s="18"/>
      <c r="J60" s="18"/>
      <c r="K60" s="18"/>
      <c r="L60" s="18"/>
      <c r="M60" s="18"/>
      <c r="N60" s="18"/>
      <c r="O60" s="18">
        <v>200</v>
      </c>
      <c r="P60" s="18"/>
      <c r="Q60" s="18">
        <f t="shared" si="16"/>
        <v>200</v>
      </c>
      <c r="R60" s="18">
        <f t="shared" si="17"/>
        <v>200</v>
      </c>
      <c r="S60" s="18"/>
      <c r="T60" s="18"/>
      <c r="U60" s="18">
        <v>200</v>
      </c>
      <c r="V60" s="18"/>
      <c r="W60" s="18">
        <f t="shared" si="18"/>
        <v>200</v>
      </c>
      <c r="X60" s="18">
        <f t="shared" si="19"/>
        <v>200</v>
      </c>
      <c r="Y60" s="18"/>
      <c r="Z60" s="18"/>
      <c r="AA60" s="17"/>
    </row>
    <row r="61" spans="1:29" s="144" customFormat="1" ht="31.5">
      <c r="A61" s="136">
        <v>6</v>
      </c>
      <c r="B61" s="142" t="s">
        <v>110</v>
      </c>
      <c r="C61" s="136"/>
      <c r="D61" s="139"/>
      <c r="E61" s="139"/>
      <c r="F61" s="139"/>
      <c r="G61" s="139"/>
      <c r="H61" s="139"/>
      <c r="I61" s="139"/>
      <c r="J61" s="139"/>
      <c r="K61" s="139"/>
      <c r="L61" s="139"/>
      <c r="M61" s="139"/>
      <c r="N61" s="139"/>
      <c r="O61" s="139">
        <v>200</v>
      </c>
      <c r="P61" s="139"/>
      <c r="Q61" s="139">
        <f t="shared" si="16"/>
        <v>200</v>
      </c>
      <c r="R61" s="139">
        <f t="shared" si="17"/>
        <v>200</v>
      </c>
      <c r="S61" s="139"/>
      <c r="T61" s="139"/>
      <c r="U61" s="139">
        <v>200</v>
      </c>
      <c r="V61" s="139"/>
      <c r="W61" s="139">
        <f t="shared" si="18"/>
        <v>200</v>
      </c>
      <c r="X61" s="139">
        <f t="shared" si="19"/>
        <v>200</v>
      </c>
      <c r="Y61" s="139"/>
      <c r="Z61" s="139"/>
      <c r="AA61" s="143"/>
      <c r="AC61" s="144" t="s">
        <v>244</v>
      </c>
    </row>
    <row r="62" spans="1:29" s="20" customFormat="1" ht="21" customHeight="1">
      <c r="A62" s="22">
        <v>7</v>
      </c>
      <c r="B62" s="23" t="s">
        <v>84</v>
      </c>
      <c r="C62" s="22"/>
      <c r="D62" s="18"/>
      <c r="E62" s="18"/>
      <c r="F62" s="18">
        <v>200</v>
      </c>
      <c r="G62" s="18"/>
      <c r="H62" s="18"/>
      <c r="I62" s="18"/>
      <c r="J62" s="18"/>
      <c r="K62" s="18"/>
      <c r="L62" s="18"/>
      <c r="M62" s="18"/>
      <c r="N62" s="18"/>
      <c r="O62" s="18"/>
      <c r="P62" s="18"/>
      <c r="Q62" s="18">
        <f t="shared" si="16"/>
        <v>200</v>
      </c>
      <c r="R62" s="18">
        <f t="shared" si="17"/>
        <v>200</v>
      </c>
      <c r="S62" s="18"/>
      <c r="T62" s="18"/>
      <c r="U62" s="18">
        <v>200</v>
      </c>
      <c r="V62" s="18"/>
      <c r="W62" s="18">
        <f t="shared" si="18"/>
        <v>200</v>
      </c>
      <c r="X62" s="18">
        <f t="shared" si="19"/>
        <v>200</v>
      </c>
      <c r="Y62" s="18"/>
      <c r="Z62" s="18"/>
      <c r="AA62" s="17"/>
    </row>
    <row r="63" spans="1:29" s="20" customFormat="1" ht="35.25" customHeight="1">
      <c r="A63" s="22">
        <v>8</v>
      </c>
      <c r="B63" s="23" t="s">
        <v>109</v>
      </c>
      <c r="C63" s="22"/>
      <c r="D63" s="18"/>
      <c r="E63" s="18"/>
      <c r="F63" s="18"/>
      <c r="G63" s="18"/>
      <c r="H63" s="18"/>
      <c r="I63" s="18"/>
      <c r="J63" s="18"/>
      <c r="K63" s="18"/>
      <c r="L63" s="18"/>
      <c r="M63" s="18"/>
      <c r="N63" s="18"/>
      <c r="O63" s="18">
        <v>200</v>
      </c>
      <c r="P63" s="18"/>
      <c r="Q63" s="18">
        <f t="shared" si="16"/>
        <v>200</v>
      </c>
      <c r="R63" s="18">
        <f t="shared" si="17"/>
        <v>200</v>
      </c>
      <c r="S63" s="18"/>
      <c r="T63" s="18"/>
      <c r="U63" s="18">
        <v>200</v>
      </c>
      <c r="V63" s="18"/>
      <c r="W63" s="18">
        <f t="shared" si="18"/>
        <v>200</v>
      </c>
      <c r="X63" s="18">
        <f t="shared" si="19"/>
        <v>200</v>
      </c>
      <c r="Y63" s="18"/>
      <c r="Z63" s="18"/>
      <c r="AA63" s="17"/>
    </row>
    <row r="64" spans="1:29" s="20" customFormat="1" ht="35.25" customHeight="1">
      <c r="A64" s="22">
        <v>9</v>
      </c>
      <c r="B64" s="23" t="s">
        <v>111</v>
      </c>
      <c r="C64" s="22"/>
      <c r="D64" s="18"/>
      <c r="E64" s="18"/>
      <c r="F64" s="18">
        <v>200</v>
      </c>
      <c r="G64" s="18"/>
      <c r="H64" s="18"/>
      <c r="I64" s="18"/>
      <c r="J64" s="18"/>
      <c r="K64" s="18"/>
      <c r="L64" s="18"/>
      <c r="M64" s="18"/>
      <c r="N64" s="18"/>
      <c r="O64" s="18"/>
      <c r="P64" s="18"/>
      <c r="Q64" s="18">
        <f t="shared" si="16"/>
        <v>200</v>
      </c>
      <c r="R64" s="18">
        <f t="shared" si="17"/>
        <v>200</v>
      </c>
      <c r="S64" s="18"/>
      <c r="T64" s="18"/>
      <c r="U64" s="18">
        <v>200</v>
      </c>
      <c r="V64" s="18"/>
      <c r="W64" s="18">
        <f t="shared" si="18"/>
        <v>200</v>
      </c>
      <c r="X64" s="18">
        <f t="shared" si="19"/>
        <v>200</v>
      </c>
      <c r="Y64" s="18"/>
      <c r="Z64" s="18"/>
      <c r="AA64" s="17"/>
    </row>
    <row r="65" spans="1:27" s="20" customFormat="1" ht="30">
      <c r="A65" s="22">
        <v>10</v>
      </c>
      <c r="B65" s="23" t="s">
        <v>112</v>
      </c>
      <c r="C65" s="22"/>
      <c r="D65" s="18"/>
      <c r="E65" s="18"/>
      <c r="F65" s="18">
        <v>200</v>
      </c>
      <c r="G65" s="18"/>
      <c r="H65" s="18"/>
      <c r="I65" s="18"/>
      <c r="J65" s="18"/>
      <c r="K65" s="18"/>
      <c r="L65" s="18"/>
      <c r="M65" s="18"/>
      <c r="N65" s="18"/>
      <c r="O65" s="18"/>
      <c r="P65" s="18"/>
      <c r="Q65" s="18">
        <f t="shared" si="16"/>
        <v>200</v>
      </c>
      <c r="R65" s="18">
        <f t="shared" si="17"/>
        <v>200</v>
      </c>
      <c r="S65" s="18"/>
      <c r="T65" s="18"/>
      <c r="U65" s="18">
        <v>200</v>
      </c>
      <c r="V65" s="18"/>
      <c r="W65" s="18">
        <f t="shared" si="18"/>
        <v>200</v>
      </c>
      <c r="X65" s="18">
        <f t="shared" si="19"/>
        <v>200</v>
      </c>
      <c r="Y65" s="18"/>
      <c r="Z65" s="18"/>
      <c r="AA65" s="17"/>
    </row>
    <row r="66" spans="1:27" s="20" customFormat="1" ht="23.25" customHeight="1">
      <c r="A66" s="22">
        <v>11</v>
      </c>
      <c r="B66" s="23" t="s">
        <v>85</v>
      </c>
      <c r="C66" s="22"/>
      <c r="D66" s="18"/>
      <c r="E66" s="18"/>
      <c r="F66" s="18">
        <v>200</v>
      </c>
      <c r="G66" s="18"/>
      <c r="H66" s="18"/>
      <c r="I66" s="18"/>
      <c r="J66" s="18"/>
      <c r="K66" s="18"/>
      <c r="L66" s="18"/>
      <c r="M66" s="18"/>
      <c r="N66" s="18"/>
      <c r="O66" s="18"/>
      <c r="P66" s="18"/>
      <c r="Q66" s="18">
        <f t="shared" si="16"/>
        <v>200</v>
      </c>
      <c r="R66" s="18">
        <f t="shared" si="17"/>
        <v>200</v>
      </c>
      <c r="S66" s="18"/>
      <c r="T66" s="18"/>
      <c r="U66" s="18">
        <v>200</v>
      </c>
      <c r="V66" s="18"/>
      <c r="W66" s="18">
        <f t="shared" si="18"/>
        <v>200</v>
      </c>
      <c r="X66" s="18">
        <f t="shared" si="19"/>
        <v>200</v>
      </c>
      <c r="Y66" s="18"/>
      <c r="Z66" s="18"/>
      <c r="AA66" s="17"/>
    </row>
    <row r="67" spans="1:27" s="20" customFormat="1" ht="23.25" customHeight="1">
      <c r="A67" s="22">
        <v>12</v>
      </c>
      <c r="B67" s="23" t="s">
        <v>86</v>
      </c>
      <c r="C67" s="22"/>
      <c r="D67" s="18"/>
      <c r="E67" s="18"/>
      <c r="F67" s="18">
        <v>200</v>
      </c>
      <c r="G67" s="18"/>
      <c r="H67" s="18"/>
      <c r="I67" s="18"/>
      <c r="J67" s="18"/>
      <c r="K67" s="18"/>
      <c r="L67" s="18"/>
      <c r="M67" s="18"/>
      <c r="N67" s="18"/>
      <c r="O67" s="18"/>
      <c r="P67" s="18"/>
      <c r="Q67" s="18">
        <f t="shared" si="16"/>
        <v>200</v>
      </c>
      <c r="R67" s="18">
        <f t="shared" si="17"/>
        <v>200</v>
      </c>
      <c r="S67" s="18"/>
      <c r="T67" s="18"/>
      <c r="U67" s="18">
        <v>200</v>
      </c>
      <c r="V67" s="18"/>
      <c r="W67" s="18">
        <f t="shared" si="18"/>
        <v>200</v>
      </c>
      <c r="X67" s="18">
        <f t="shared" si="19"/>
        <v>200</v>
      </c>
      <c r="Y67" s="18"/>
      <c r="Z67" s="18"/>
      <c r="AA67" s="17"/>
    </row>
    <row r="68" spans="1:27" s="20" customFormat="1" ht="33.75" customHeight="1">
      <c r="A68" s="22">
        <v>13</v>
      </c>
      <c r="B68" s="23" t="s">
        <v>87</v>
      </c>
      <c r="C68" s="22"/>
      <c r="D68" s="18"/>
      <c r="E68" s="18"/>
      <c r="F68" s="18">
        <v>200</v>
      </c>
      <c r="G68" s="18"/>
      <c r="H68" s="18"/>
      <c r="I68" s="18"/>
      <c r="J68" s="18"/>
      <c r="K68" s="18"/>
      <c r="L68" s="18"/>
      <c r="M68" s="18"/>
      <c r="N68" s="18"/>
      <c r="O68" s="18"/>
      <c r="P68" s="18"/>
      <c r="Q68" s="18">
        <f t="shared" si="16"/>
        <v>200</v>
      </c>
      <c r="R68" s="18">
        <f t="shared" si="17"/>
        <v>200</v>
      </c>
      <c r="S68" s="18"/>
      <c r="T68" s="18"/>
      <c r="U68" s="18">
        <v>200</v>
      </c>
      <c r="V68" s="18"/>
      <c r="W68" s="18">
        <f t="shared" si="18"/>
        <v>200</v>
      </c>
      <c r="X68" s="18">
        <f t="shared" si="19"/>
        <v>200</v>
      </c>
      <c r="Y68" s="18"/>
      <c r="Z68" s="18"/>
      <c r="AA68" s="17"/>
    </row>
    <row r="69" spans="1:27" s="29" customFormat="1" ht="41.25" customHeight="1">
      <c r="A69" s="22">
        <v>14</v>
      </c>
      <c r="B69" s="23" t="s">
        <v>235</v>
      </c>
      <c r="C69" s="22"/>
      <c r="D69" s="18"/>
      <c r="E69" s="18"/>
      <c r="F69" s="18"/>
      <c r="G69" s="18"/>
      <c r="H69" s="18"/>
      <c r="I69" s="18"/>
      <c r="J69" s="18"/>
      <c r="K69" s="18"/>
      <c r="L69" s="18"/>
      <c r="M69" s="18"/>
      <c r="N69" s="18"/>
      <c r="O69" s="18">
        <v>200</v>
      </c>
      <c r="P69" s="18"/>
      <c r="Q69" s="18">
        <f t="shared" si="16"/>
        <v>200</v>
      </c>
      <c r="R69" s="18">
        <f t="shared" si="17"/>
        <v>200</v>
      </c>
      <c r="S69" s="18"/>
      <c r="T69" s="18"/>
      <c r="U69" s="18">
        <v>200</v>
      </c>
      <c r="V69" s="18"/>
      <c r="W69" s="18">
        <f t="shared" si="18"/>
        <v>200</v>
      </c>
      <c r="X69" s="18">
        <f t="shared" si="19"/>
        <v>200</v>
      </c>
      <c r="Y69" s="18"/>
      <c r="Z69" s="18"/>
      <c r="AA69" s="17"/>
    </row>
    <row r="70" spans="1:27" s="29" customFormat="1" ht="41.25" customHeight="1">
      <c r="A70" s="22">
        <v>15</v>
      </c>
      <c r="B70" s="23" t="s">
        <v>511</v>
      </c>
      <c r="C70" s="22"/>
      <c r="D70" s="18"/>
      <c r="E70" s="18"/>
      <c r="F70" s="18"/>
      <c r="G70" s="18"/>
      <c r="H70" s="18"/>
      <c r="I70" s="18"/>
      <c r="J70" s="18"/>
      <c r="K70" s="18"/>
      <c r="L70" s="18"/>
      <c r="M70" s="18"/>
      <c r="N70" s="18"/>
      <c r="O70" s="18">
        <v>200</v>
      </c>
      <c r="P70" s="18"/>
      <c r="Q70" s="18">
        <f t="shared" si="16"/>
        <v>200</v>
      </c>
      <c r="R70" s="18">
        <f t="shared" si="17"/>
        <v>200</v>
      </c>
      <c r="S70" s="18"/>
      <c r="T70" s="18"/>
      <c r="U70" s="18">
        <v>200</v>
      </c>
      <c r="V70" s="18"/>
      <c r="W70" s="18">
        <f t="shared" si="18"/>
        <v>200</v>
      </c>
      <c r="X70" s="18">
        <f t="shared" si="19"/>
        <v>200</v>
      </c>
      <c r="Y70" s="18"/>
      <c r="Z70" s="18"/>
      <c r="AA70" s="17"/>
    </row>
    <row r="71" spans="1:27" s="29" customFormat="1" ht="39" customHeight="1">
      <c r="A71" s="22">
        <v>16</v>
      </c>
      <c r="B71" s="23" t="s">
        <v>236</v>
      </c>
      <c r="C71" s="22"/>
      <c r="D71" s="18"/>
      <c r="E71" s="18"/>
      <c r="F71" s="18"/>
      <c r="G71" s="18"/>
      <c r="H71" s="18"/>
      <c r="I71" s="18"/>
      <c r="J71" s="18"/>
      <c r="K71" s="18"/>
      <c r="L71" s="18"/>
      <c r="M71" s="18"/>
      <c r="N71" s="18"/>
      <c r="O71" s="18">
        <v>200</v>
      </c>
      <c r="P71" s="18"/>
      <c r="Q71" s="18">
        <f t="shared" si="16"/>
        <v>200</v>
      </c>
      <c r="R71" s="18">
        <f t="shared" si="17"/>
        <v>200</v>
      </c>
      <c r="S71" s="18"/>
      <c r="T71" s="18"/>
      <c r="U71" s="18">
        <v>200</v>
      </c>
      <c r="V71" s="18"/>
      <c r="W71" s="18">
        <f t="shared" si="18"/>
        <v>200</v>
      </c>
      <c r="X71" s="18">
        <f t="shared" si="19"/>
        <v>200</v>
      </c>
      <c r="Y71" s="18"/>
      <c r="Z71" s="18"/>
      <c r="AA71" s="17"/>
    </row>
    <row r="72" spans="1:27" s="20" customFormat="1" ht="30">
      <c r="A72" s="22">
        <v>17</v>
      </c>
      <c r="B72" s="23" t="s">
        <v>88</v>
      </c>
      <c r="C72" s="22"/>
      <c r="D72" s="18"/>
      <c r="E72" s="18"/>
      <c r="F72" s="18">
        <v>200</v>
      </c>
      <c r="G72" s="18"/>
      <c r="H72" s="18"/>
      <c r="I72" s="18"/>
      <c r="J72" s="18"/>
      <c r="K72" s="18"/>
      <c r="L72" s="18"/>
      <c r="M72" s="18"/>
      <c r="N72" s="18"/>
      <c r="O72" s="18"/>
      <c r="P72" s="18"/>
      <c r="Q72" s="18">
        <f t="shared" si="16"/>
        <v>200</v>
      </c>
      <c r="R72" s="18">
        <f t="shared" si="17"/>
        <v>200</v>
      </c>
      <c r="S72" s="18"/>
      <c r="T72" s="18"/>
      <c r="U72" s="18">
        <v>200</v>
      </c>
      <c r="V72" s="18"/>
      <c r="W72" s="18">
        <f t="shared" si="18"/>
        <v>200</v>
      </c>
      <c r="X72" s="18">
        <f t="shared" si="19"/>
        <v>200</v>
      </c>
      <c r="Y72" s="18"/>
      <c r="Z72" s="18"/>
      <c r="AA72" s="17"/>
    </row>
    <row r="73" spans="1:27" s="20" customFormat="1" ht="39.75" customHeight="1">
      <c r="A73" s="22">
        <v>18</v>
      </c>
      <c r="B73" s="23" t="s">
        <v>523</v>
      </c>
      <c r="C73" s="22"/>
      <c r="D73" s="18"/>
      <c r="E73" s="18"/>
      <c r="F73" s="18">
        <v>200</v>
      </c>
      <c r="G73" s="18"/>
      <c r="H73" s="18"/>
      <c r="I73" s="18"/>
      <c r="J73" s="18"/>
      <c r="K73" s="18"/>
      <c r="L73" s="18"/>
      <c r="M73" s="18"/>
      <c r="N73" s="18"/>
      <c r="O73" s="18"/>
      <c r="P73" s="18"/>
      <c r="Q73" s="18">
        <f t="shared" si="16"/>
        <v>200</v>
      </c>
      <c r="R73" s="18">
        <f t="shared" si="17"/>
        <v>200</v>
      </c>
      <c r="S73" s="18"/>
      <c r="T73" s="18"/>
      <c r="U73" s="18">
        <v>200</v>
      </c>
      <c r="V73" s="18"/>
      <c r="W73" s="18">
        <f t="shared" si="18"/>
        <v>200</v>
      </c>
      <c r="X73" s="18">
        <f t="shared" si="19"/>
        <v>200</v>
      </c>
      <c r="Y73" s="18"/>
      <c r="Z73" s="18"/>
      <c r="AA73" s="17"/>
    </row>
    <row r="74" spans="1:27" s="20" customFormat="1">
      <c r="A74" s="22">
        <v>19</v>
      </c>
      <c r="B74" s="23" t="s">
        <v>89</v>
      </c>
      <c r="C74" s="22"/>
      <c r="D74" s="18"/>
      <c r="E74" s="18"/>
      <c r="F74" s="18">
        <v>200</v>
      </c>
      <c r="G74" s="18"/>
      <c r="H74" s="18"/>
      <c r="I74" s="18"/>
      <c r="J74" s="18"/>
      <c r="K74" s="18"/>
      <c r="L74" s="18"/>
      <c r="M74" s="18"/>
      <c r="N74" s="18"/>
      <c r="O74" s="18"/>
      <c r="P74" s="18"/>
      <c r="Q74" s="18">
        <f t="shared" si="16"/>
        <v>200</v>
      </c>
      <c r="R74" s="18">
        <f t="shared" si="17"/>
        <v>200</v>
      </c>
      <c r="S74" s="18"/>
      <c r="T74" s="18"/>
      <c r="U74" s="18">
        <v>200</v>
      </c>
      <c r="V74" s="18"/>
      <c r="W74" s="18">
        <f t="shared" si="18"/>
        <v>200</v>
      </c>
      <c r="X74" s="18">
        <f t="shared" si="19"/>
        <v>200</v>
      </c>
      <c r="Y74" s="18"/>
      <c r="Z74" s="18"/>
      <c r="AA74" s="17"/>
    </row>
    <row r="75" spans="1:27" s="20" customFormat="1">
      <c r="A75" s="22">
        <v>20</v>
      </c>
      <c r="B75" s="23" t="s">
        <v>90</v>
      </c>
      <c r="C75" s="22"/>
      <c r="D75" s="18"/>
      <c r="E75" s="18"/>
      <c r="F75" s="18">
        <v>200</v>
      </c>
      <c r="G75" s="18"/>
      <c r="H75" s="18"/>
      <c r="I75" s="18"/>
      <c r="J75" s="18"/>
      <c r="K75" s="18"/>
      <c r="L75" s="18"/>
      <c r="M75" s="18"/>
      <c r="N75" s="18"/>
      <c r="O75" s="18"/>
      <c r="P75" s="18"/>
      <c r="Q75" s="18">
        <f t="shared" si="16"/>
        <v>200</v>
      </c>
      <c r="R75" s="18">
        <f t="shared" si="17"/>
        <v>200</v>
      </c>
      <c r="S75" s="18"/>
      <c r="T75" s="18"/>
      <c r="U75" s="18">
        <v>200</v>
      </c>
      <c r="V75" s="18"/>
      <c r="W75" s="18">
        <f t="shared" si="18"/>
        <v>200</v>
      </c>
      <c r="X75" s="18">
        <f t="shared" si="19"/>
        <v>200</v>
      </c>
      <c r="Y75" s="18"/>
      <c r="Z75" s="18"/>
      <c r="AA75" s="17"/>
    </row>
    <row r="76" spans="1:27" s="20" customFormat="1" ht="33.75" customHeight="1">
      <c r="A76" s="22">
        <v>21</v>
      </c>
      <c r="B76" s="23" t="s">
        <v>113</v>
      </c>
      <c r="C76" s="22"/>
      <c r="D76" s="18"/>
      <c r="E76" s="18"/>
      <c r="F76" s="18">
        <v>200</v>
      </c>
      <c r="G76" s="18"/>
      <c r="H76" s="18"/>
      <c r="I76" s="18"/>
      <c r="J76" s="18"/>
      <c r="K76" s="18"/>
      <c r="L76" s="18"/>
      <c r="M76" s="18"/>
      <c r="N76" s="18"/>
      <c r="O76" s="18"/>
      <c r="P76" s="18"/>
      <c r="Q76" s="18">
        <f t="shared" si="16"/>
        <v>200</v>
      </c>
      <c r="R76" s="18">
        <f t="shared" si="17"/>
        <v>200</v>
      </c>
      <c r="S76" s="18"/>
      <c r="T76" s="18"/>
      <c r="U76" s="18">
        <v>200</v>
      </c>
      <c r="V76" s="18"/>
      <c r="W76" s="18">
        <f t="shared" si="18"/>
        <v>200</v>
      </c>
      <c r="X76" s="18">
        <f t="shared" si="19"/>
        <v>200</v>
      </c>
      <c r="Y76" s="18"/>
      <c r="Z76" s="18"/>
      <c r="AA76" s="17"/>
    </row>
    <row r="77" spans="1:27" s="20" customFormat="1">
      <c r="A77" s="22">
        <v>22</v>
      </c>
      <c r="B77" s="23" t="s">
        <v>91</v>
      </c>
      <c r="C77" s="22"/>
      <c r="D77" s="18"/>
      <c r="E77" s="18"/>
      <c r="F77" s="18">
        <v>200</v>
      </c>
      <c r="G77" s="18"/>
      <c r="H77" s="18"/>
      <c r="I77" s="18"/>
      <c r="J77" s="18"/>
      <c r="K77" s="18"/>
      <c r="L77" s="18"/>
      <c r="M77" s="18"/>
      <c r="N77" s="18"/>
      <c r="O77" s="18"/>
      <c r="P77" s="18"/>
      <c r="Q77" s="18">
        <f t="shared" si="16"/>
        <v>200</v>
      </c>
      <c r="R77" s="18">
        <f t="shared" si="17"/>
        <v>200</v>
      </c>
      <c r="S77" s="18"/>
      <c r="T77" s="18"/>
      <c r="U77" s="18">
        <v>200</v>
      </c>
      <c r="V77" s="18"/>
      <c r="W77" s="18">
        <f t="shared" si="18"/>
        <v>200</v>
      </c>
      <c r="X77" s="18">
        <f t="shared" si="19"/>
        <v>200</v>
      </c>
      <c r="Y77" s="18"/>
      <c r="Z77" s="18"/>
      <c r="AA77" s="17"/>
    </row>
    <row r="78" spans="1:27" s="20" customFormat="1">
      <c r="A78" s="22">
        <v>23</v>
      </c>
      <c r="B78" s="23" t="s">
        <v>92</v>
      </c>
      <c r="C78" s="22"/>
      <c r="D78" s="18"/>
      <c r="E78" s="18"/>
      <c r="F78" s="18">
        <v>200</v>
      </c>
      <c r="G78" s="18"/>
      <c r="H78" s="18"/>
      <c r="I78" s="18"/>
      <c r="J78" s="18"/>
      <c r="K78" s="18"/>
      <c r="L78" s="18"/>
      <c r="M78" s="18"/>
      <c r="N78" s="18"/>
      <c r="O78" s="18"/>
      <c r="P78" s="18"/>
      <c r="Q78" s="18">
        <f t="shared" si="16"/>
        <v>200</v>
      </c>
      <c r="R78" s="18">
        <f t="shared" si="17"/>
        <v>200</v>
      </c>
      <c r="S78" s="18"/>
      <c r="T78" s="18"/>
      <c r="U78" s="18">
        <v>200</v>
      </c>
      <c r="V78" s="18"/>
      <c r="W78" s="18">
        <f t="shared" si="18"/>
        <v>200</v>
      </c>
      <c r="X78" s="18">
        <f t="shared" si="19"/>
        <v>200</v>
      </c>
      <c r="Y78" s="18"/>
      <c r="Z78" s="18"/>
      <c r="AA78" s="17"/>
    </row>
    <row r="79" spans="1:27" s="20" customFormat="1" ht="45.75" customHeight="1">
      <c r="A79" s="22">
        <v>24</v>
      </c>
      <c r="B79" s="23" t="s">
        <v>93</v>
      </c>
      <c r="C79" s="22"/>
      <c r="D79" s="18"/>
      <c r="E79" s="18"/>
      <c r="F79" s="18">
        <v>200</v>
      </c>
      <c r="G79" s="18"/>
      <c r="H79" s="18"/>
      <c r="I79" s="18"/>
      <c r="J79" s="18"/>
      <c r="K79" s="18"/>
      <c r="L79" s="18"/>
      <c r="M79" s="18"/>
      <c r="N79" s="18"/>
      <c r="O79" s="18"/>
      <c r="P79" s="18"/>
      <c r="Q79" s="18">
        <f t="shared" si="16"/>
        <v>200</v>
      </c>
      <c r="R79" s="18">
        <f t="shared" si="17"/>
        <v>200</v>
      </c>
      <c r="S79" s="18"/>
      <c r="T79" s="18"/>
      <c r="U79" s="18">
        <v>200</v>
      </c>
      <c r="V79" s="18"/>
      <c r="W79" s="18">
        <f t="shared" si="18"/>
        <v>200</v>
      </c>
      <c r="X79" s="18">
        <f t="shared" si="19"/>
        <v>200</v>
      </c>
      <c r="Y79" s="18"/>
      <c r="Z79" s="18"/>
      <c r="AA79" s="17"/>
    </row>
    <row r="80" spans="1:27" s="20" customFormat="1" ht="35.25" customHeight="1">
      <c r="A80" s="22">
        <v>25</v>
      </c>
      <c r="B80" s="23" t="s">
        <v>94</v>
      </c>
      <c r="C80" s="22"/>
      <c r="D80" s="18"/>
      <c r="E80" s="18"/>
      <c r="F80" s="18">
        <v>200</v>
      </c>
      <c r="G80" s="18"/>
      <c r="H80" s="18"/>
      <c r="I80" s="18"/>
      <c r="J80" s="18"/>
      <c r="K80" s="18"/>
      <c r="L80" s="18"/>
      <c r="M80" s="18"/>
      <c r="N80" s="18"/>
      <c r="O80" s="18"/>
      <c r="P80" s="18"/>
      <c r="Q80" s="18">
        <f t="shared" si="16"/>
        <v>200</v>
      </c>
      <c r="R80" s="18">
        <f t="shared" si="17"/>
        <v>200</v>
      </c>
      <c r="S80" s="18"/>
      <c r="T80" s="18"/>
      <c r="U80" s="18">
        <v>200</v>
      </c>
      <c r="V80" s="18"/>
      <c r="W80" s="18">
        <f t="shared" si="18"/>
        <v>200</v>
      </c>
      <c r="X80" s="18">
        <f t="shared" si="19"/>
        <v>200</v>
      </c>
      <c r="Y80" s="18"/>
      <c r="Z80" s="18"/>
      <c r="AA80" s="17"/>
    </row>
    <row r="81" spans="1:29" s="20" customFormat="1" ht="19.5" customHeight="1">
      <c r="A81" s="22">
        <v>26</v>
      </c>
      <c r="B81" s="23" t="s">
        <v>95</v>
      </c>
      <c r="C81" s="22"/>
      <c r="D81" s="18"/>
      <c r="E81" s="18"/>
      <c r="F81" s="18">
        <v>200</v>
      </c>
      <c r="G81" s="18"/>
      <c r="H81" s="18"/>
      <c r="I81" s="18"/>
      <c r="J81" s="18"/>
      <c r="K81" s="18"/>
      <c r="L81" s="18"/>
      <c r="M81" s="18"/>
      <c r="N81" s="18"/>
      <c r="O81" s="18"/>
      <c r="P81" s="18"/>
      <c r="Q81" s="18">
        <f t="shared" si="16"/>
        <v>200</v>
      </c>
      <c r="R81" s="18">
        <f t="shared" si="17"/>
        <v>200</v>
      </c>
      <c r="S81" s="18"/>
      <c r="T81" s="18"/>
      <c r="U81" s="18">
        <v>200</v>
      </c>
      <c r="V81" s="18"/>
      <c r="W81" s="18">
        <f t="shared" si="18"/>
        <v>200</v>
      </c>
      <c r="X81" s="18">
        <f t="shared" si="19"/>
        <v>200</v>
      </c>
      <c r="Y81" s="18"/>
      <c r="Z81" s="18"/>
      <c r="AA81" s="17"/>
    </row>
    <row r="82" spans="1:29" s="20" customFormat="1" ht="23.25" customHeight="1">
      <c r="A82" s="22">
        <v>27</v>
      </c>
      <c r="B82" s="23" t="s">
        <v>96</v>
      </c>
      <c r="C82" s="22"/>
      <c r="D82" s="18"/>
      <c r="E82" s="18"/>
      <c r="F82" s="18">
        <v>200</v>
      </c>
      <c r="G82" s="18"/>
      <c r="H82" s="18"/>
      <c r="I82" s="18"/>
      <c r="J82" s="18"/>
      <c r="K82" s="18"/>
      <c r="L82" s="18"/>
      <c r="M82" s="18"/>
      <c r="N82" s="18"/>
      <c r="O82" s="18"/>
      <c r="P82" s="18"/>
      <c r="Q82" s="18">
        <f t="shared" si="16"/>
        <v>200</v>
      </c>
      <c r="R82" s="18">
        <f t="shared" si="17"/>
        <v>200</v>
      </c>
      <c r="S82" s="18"/>
      <c r="T82" s="18"/>
      <c r="U82" s="18">
        <v>200</v>
      </c>
      <c r="V82" s="18"/>
      <c r="W82" s="18">
        <f t="shared" si="18"/>
        <v>200</v>
      </c>
      <c r="X82" s="18">
        <f t="shared" si="19"/>
        <v>200</v>
      </c>
      <c r="Y82" s="18"/>
      <c r="Z82" s="18"/>
      <c r="AA82" s="17"/>
    </row>
    <row r="83" spans="1:29" s="29" customFormat="1" ht="25.5" customHeight="1">
      <c r="A83" s="22">
        <v>28</v>
      </c>
      <c r="B83" s="23" t="s">
        <v>237</v>
      </c>
      <c r="C83" s="22"/>
      <c r="D83" s="18"/>
      <c r="E83" s="18"/>
      <c r="F83" s="18"/>
      <c r="G83" s="18"/>
      <c r="H83" s="18"/>
      <c r="I83" s="18"/>
      <c r="J83" s="18"/>
      <c r="K83" s="18"/>
      <c r="L83" s="18"/>
      <c r="M83" s="18"/>
      <c r="N83" s="18"/>
      <c r="O83" s="18">
        <v>200</v>
      </c>
      <c r="P83" s="18"/>
      <c r="Q83" s="18">
        <f t="shared" si="16"/>
        <v>200</v>
      </c>
      <c r="R83" s="18">
        <f t="shared" si="17"/>
        <v>200</v>
      </c>
      <c r="S83" s="18"/>
      <c r="T83" s="18"/>
      <c r="U83" s="18">
        <v>200</v>
      </c>
      <c r="V83" s="18"/>
      <c r="W83" s="18">
        <f t="shared" si="18"/>
        <v>200</v>
      </c>
      <c r="X83" s="18">
        <f t="shared" si="19"/>
        <v>200</v>
      </c>
      <c r="Y83" s="18"/>
      <c r="Z83" s="18"/>
      <c r="AA83" s="17"/>
    </row>
    <row r="84" spans="1:29" s="20" customFormat="1" ht="22.5" customHeight="1">
      <c r="A84" s="22">
        <v>29</v>
      </c>
      <c r="B84" s="23" t="s">
        <v>97</v>
      </c>
      <c r="C84" s="22"/>
      <c r="D84" s="18"/>
      <c r="E84" s="18"/>
      <c r="F84" s="18">
        <v>200</v>
      </c>
      <c r="G84" s="18"/>
      <c r="H84" s="18"/>
      <c r="I84" s="18"/>
      <c r="J84" s="18"/>
      <c r="K84" s="18"/>
      <c r="L84" s="18"/>
      <c r="M84" s="18"/>
      <c r="N84" s="18"/>
      <c r="O84" s="18"/>
      <c r="P84" s="18"/>
      <c r="Q84" s="18">
        <f t="shared" si="16"/>
        <v>200</v>
      </c>
      <c r="R84" s="18">
        <f t="shared" si="17"/>
        <v>200</v>
      </c>
      <c r="S84" s="18"/>
      <c r="T84" s="18"/>
      <c r="U84" s="18">
        <v>200</v>
      </c>
      <c r="V84" s="18"/>
      <c r="W84" s="18">
        <f t="shared" si="18"/>
        <v>200</v>
      </c>
      <c r="X84" s="18">
        <f t="shared" si="19"/>
        <v>200</v>
      </c>
      <c r="Y84" s="18"/>
      <c r="Z84" s="18"/>
      <c r="AA84" s="17"/>
    </row>
    <row r="85" spans="1:29" s="20" customFormat="1" ht="30">
      <c r="A85" s="22">
        <v>30</v>
      </c>
      <c r="B85" s="23" t="s">
        <v>98</v>
      </c>
      <c r="C85" s="22"/>
      <c r="D85" s="18"/>
      <c r="E85" s="18"/>
      <c r="F85" s="18">
        <v>200</v>
      </c>
      <c r="G85" s="18"/>
      <c r="H85" s="18"/>
      <c r="I85" s="18"/>
      <c r="J85" s="18"/>
      <c r="K85" s="18"/>
      <c r="L85" s="18"/>
      <c r="M85" s="18"/>
      <c r="N85" s="18"/>
      <c r="O85" s="18"/>
      <c r="P85" s="18"/>
      <c r="Q85" s="18">
        <f t="shared" si="16"/>
        <v>200</v>
      </c>
      <c r="R85" s="18">
        <f t="shared" si="17"/>
        <v>200</v>
      </c>
      <c r="S85" s="18"/>
      <c r="T85" s="18"/>
      <c r="U85" s="18">
        <v>200</v>
      </c>
      <c r="V85" s="18"/>
      <c r="W85" s="18">
        <f t="shared" si="18"/>
        <v>200</v>
      </c>
      <c r="X85" s="18">
        <f t="shared" si="19"/>
        <v>200</v>
      </c>
      <c r="Y85" s="18"/>
      <c r="Z85" s="18"/>
      <c r="AA85" s="17"/>
    </row>
    <row r="86" spans="1:29" s="20" customFormat="1" ht="30">
      <c r="A86" s="22">
        <v>31</v>
      </c>
      <c r="B86" s="23" t="s">
        <v>99</v>
      </c>
      <c r="C86" s="22"/>
      <c r="D86" s="18"/>
      <c r="E86" s="18"/>
      <c r="F86" s="18">
        <v>200</v>
      </c>
      <c r="G86" s="18"/>
      <c r="H86" s="18"/>
      <c r="I86" s="18"/>
      <c r="J86" s="18"/>
      <c r="K86" s="18"/>
      <c r="L86" s="18"/>
      <c r="M86" s="18"/>
      <c r="N86" s="18"/>
      <c r="O86" s="18"/>
      <c r="P86" s="18"/>
      <c r="Q86" s="18">
        <f t="shared" si="16"/>
        <v>200</v>
      </c>
      <c r="R86" s="18">
        <f t="shared" si="17"/>
        <v>200</v>
      </c>
      <c r="S86" s="18"/>
      <c r="T86" s="18"/>
      <c r="U86" s="18">
        <v>200</v>
      </c>
      <c r="V86" s="18"/>
      <c r="W86" s="18">
        <f t="shared" si="18"/>
        <v>200</v>
      </c>
      <c r="X86" s="18">
        <f t="shared" si="19"/>
        <v>200</v>
      </c>
      <c r="Y86" s="18"/>
      <c r="Z86" s="18"/>
      <c r="AA86" s="17"/>
    </row>
    <row r="87" spans="1:29" s="20" customFormat="1" ht="36" customHeight="1">
      <c r="A87" s="22">
        <v>32</v>
      </c>
      <c r="B87" s="23" t="s">
        <v>100</v>
      </c>
      <c r="C87" s="22"/>
      <c r="D87" s="18"/>
      <c r="E87" s="18"/>
      <c r="F87" s="18">
        <v>200</v>
      </c>
      <c r="G87" s="18"/>
      <c r="H87" s="18"/>
      <c r="I87" s="18"/>
      <c r="J87" s="18"/>
      <c r="K87" s="18"/>
      <c r="L87" s="18"/>
      <c r="M87" s="18"/>
      <c r="N87" s="18"/>
      <c r="O87" s="18"/>
      <c r="P87" s="18"/>
      <c r="Q87" s="18">
        <f t="shared" si="16"/>
        <v>200</v>
      </c>
      <c r="R87" s="18">
        <f t="shared" si="17"/>
        <v>200</v>
      </c>
      <c r="S87" s="18"/>
      <c r="T87" s="18"/>
      <c r="U87" s="18">
        <v>200</v>
      </c>
      <c r="V87" s="18"/>
      <c r="W87" s="18">
        <f t="shared" si="18"/>
        <v>200</v>
      </c>
      <c r="X87" s="18">
        <f t="shared" si="19"/>
        <v>200</v>
      </c>
      <c r="Y87" s="18"/>
      <c r="Z87" s="18"/>
      <c r="AA87" s="17"/>
    </row>
    <row r="88" spans="1:29" s="20" customFormat="1" ht="39" customHeight="1">
      <c r="A88" s="22">
        <v>33</v>
      </c>
      <c r="B88" s="23" t="s">
        <v>224</v>
      </c>
      <c r="C88" s="22"/>
      <c r="D88" s="18"/>
      <c r="E88" s="18"/>
      <c r="F88" s="18"/>
      <c r="G88" s="18"/>
      <c r="H88" s="18"/>
      <c r="I88" s="18"/>
      <c r="J88" s="18"/>
      <c r="K88" s="18"/>
      <c r="L88" s="18"/>
      <c r="M88" s="18"/>
      <c r="N88" s="18"/>
      <c r="O88" s="18">
        <v>100</v>
      </c>
      <c r="P88" s="18"/>
      <c r="Q88" s="18">
        <f t="shared" si="16"/>
        <v>100</v>
      </c>
      <c r="R88" s="18">
        <f t="shared" si="17"/>
        <v>100</v>
      </c>
      <c r="S88" s="18"/>
      <c r="T88" s="18"/>
      <c r="U88" s="18">
        <v>100</v>
      </c>
      <c r="V88" s="18"/>
      <c r="W88" s="18">
        <f t="shared" si="18"/>
        <v>100</v>
      </c>
      <c r="X88" s="18">
        <f t="shared" si="19"/>
        <v>100</v>
      </c>
      <c r="Y88" s="18"/>
      <c r="Z88" s="18"/>
      <c r="AA88" s="17"/>
    </row>
    <row r="89" spans="1:29" s="20" customFormat="1" ht="40.5" customHeight="1">
      <c r="A89" s="22">
        <v>34</v>
      </c>
      <c r="B89" s="23" t="s">
        <v>225</v>
      </c>
      <c r="C89" s="18"/>
      <c r="D89" s="18"/>
      <c r="E89" s="18"/>
      <c r="F89" s="18"/>
      <c r="G89" s="18"/>
      <c r="H89" s="18"/>
      <c r="I89" s="18"/>
      <c r="J89" s="18"/>
      <c r="K89" s="18"/>
      <c r="L89" s="18"/>
      <c r="M89" s="18"/>
      <c r="N89" s="18"/>
      <c r="O89" s="18">
        <v>100</v>
      </c>
      <c r="P89" s="18"/>
      <c r="Q89" s="18">
        <f t="shared" si="16"/>
        <v>100</v>
      </c>
      <c r="R89" s="18">
        <f t="shared" si="17"/>
        <v>100</v>
      </c>
      <c r="S89" s="18"/>
      <c r="T89" s="18"/>
      <c r="U89" s="18">
        <v>100</v>
      </c>
      <c r="V89" s="18"/>
      <c r="W89" s="18">
        <f t="shared" si="18"/>
        <v>100</v>
      </c>
      <c r="X89" s="18">
        <f t="shared" si="19"/>
        <v>100</v>
      </c>
      <c r="Y89" s="18"/>
      <c r="Z89" s="18"/>
      <c r="AA89" s="17"/>
      <c r="AC89" s="20" t="s">
        <v>114</v>
      </c>
    </row>
    <row r="90" spans="1:29" s="20" customFormat="1" ht="32.25" customHeight="1">
      <c r="A90" s="22">
        <v>35</v>
      </c>
      <c r="B90" s="23" t="s">
        <v>115</v>
      </c>
      <c r="C90" s="18"/>
      <c r="D90" s="18"/>
      <c r="E90" s="18"/>
      <c r="F90" s="18"/>
      <c r="G90" s="18"/>
      <c r="H90" s="18"/>
      <c r="I90" s="18"/>
      <c r="J90" s="18"/>
      <c r="K90" s="18"/>
      <c r="L90" s="18"/>
      <c r="M90" s="18"/>
      <c r="N90" s="18"/>
      <c r="O90" s="18">
        <v>200</v>
      </c>
      <c r="P90" s="18"/>
      <c r="Q90" s="18">
        <f t="shared" si="16"/>
        <v>200</v>
      </c>
      <c r="R90" s="18">
        <f t="shared" si="17"/>
        <v>200</v>
      </c>
      <c r="S90" s="18"/>
      <c r="T90" s="18"/>
      <c r="U90" s="18">
        <v>200</v>
      </c>
      <c r="V90" s="18"/>
      <c r="W90" s="18">
        <f t="shared" si="18"/>
        <v>200</v>
      </c>
      <c r="X90" s="18">
        <f t="shared" si="19"/>
        <v>200</v>
      </c>
      <c r="Y90" s="18"/>
      <c r="Z90" s="18"/>
      <c r="AA90" s="17"/>
    </row>
    <row r="91" spans="1:29" s="20" customFormat="1" ht="44.25" customHeight="1">
      <c r="A91" s="22">
        <v>36</v>
      </c>
      <c r="B91" s="85" t="s">
        <v>238</v>
      </c>
      <c r="C91" s="86"/>
      <c r="D91" s="87"/>
      <c r="E91" s="87"/>
      <c r="F91" s="18">
        <v>200</v>
      </c>
      <c r="G91" s="87"/>
      <c r="H91" s="87"/>
      <c r="I91" s="87"/>
      <c r="J91" s="87"/>
      <c r="K91" s="87"/>
      <c r="L91" s="87"/>
      <c r="M91" s="87"/>
      <c r="N91" s="87"/>
      <c r="O91" s="87"/>
      <c r="P91" s="87"/>
      <c r="Q91" s="18">
        <f t="shared" si="16"/>
        <v>200</v>
      </c>
      <c r="R91" s="18">
        <v>200</v>
      </c>
      <c r="S91" s="87"/>
      <c r="T91" s="87"/>
      <c r="U91" s="18">
        <v>200</v>
      </c>
      <c r="V91" s="87"/>
      <c r="W91" s="18">
        <f t="shared" si="18"/>
        <v>200</v>
      </c>
      <c r="X91" s="18">
        <v>200</v>
      </c>
      <c r="Y91" s="87"/>
      <c r="Z91" s="87"/>
      <c r="AA91" s="86"/>
    </row>
    <row r="92" spans="1:29" s="20" customFormat="1" ht="37.5" customHeight="1">
      <c r="A92" s="22">
        <v>37</v>
      </c>
      <c r="B92" s="85" t="s">
        <v>239</v>
      </c>
      <c r="C92" s="86"/>
      <c r="D92" s="87"/>
      <c r="E92" s="87"/>
      <c r="F92" s="18">
        <v>200</v>
      </c>
      <c r="G92" s="87"/>
      <c r="H92" s="87"/>
      <c r="I92" s="87"/>
      <c r="J92" s="87"/>
      <c r="K92" s="87"/>
      <c r="L92" s="87"/>
      <c r="M92" s="87"/>
      <c r="N92" s="87"/>
      <c r="O92" s="87"/>
      <c r="P92" s="87"/>
      <c r="Q92" s="18">
        <f t="shared" si="16"/>
        <v>200</v>
      </c>
      <c r="R92" s="18">
        <v>200</v>
      </c>
      <c r="S92" s="87"/>
      <c r="T92" s="87"/>
      <c r="U92" s="18">
        <v>200</v>
      </c>
      <c r="V92" s="87"/>
      <c r="W92" s="18">
        <f t="shared" si="18"/>
        <v>200</v>
      </c>
      <c r="X92" s="18">
        <v>200</v>
      </c>
      <c r="Y92" s="87"/>
      <c r="Z92" s="87"/>
      <c r="AA92" s="86"/>
    </row>
    <row r="93" spans="1:29" s="29" customFormat="1" ht="44.25" customHeight="1">
      <c r="A93" s="22">
        <v>38</v>
      </c>
      <c r="B93" s="85" t="s">
        <v>240</v>
      </c>
      <c r="C93" s="86"/>
      <c r="D93" s="87"/>
      <c r="E93" s="87"/>
      <c r="F93" s="87"/>
      <c r="G93" s="18"/>
      <c r="H93" s="18"/>
      <c r="I93" s="18"/>
      <c r="J93" s="18"/>
      <c r="K93" s="18"/>
      <c r="L93" s="18"/>
      <c r="M93" s="18"/>
      <c r="N93" s="18"/>
      <c r="O93" s="18">
        <v>200</v>
      </c>
      <c r="P93" s="18"/>
      <c r="Q93" s="18">
        <f t="shared" si="16"/>
        <v>200</v>
      </c>
      <c r="R93" s="18">
        <v>200</v>
      </c>
      <c r="S93" s="87"/>
      <c r="T93" s="87"/>
      <c r="U93" s="18">
        <v>200</v>
      </c>
      <c r="V93" s="87"/>
      <c r="W93" s="18">
        <f t="shared" si="18"/>
        <v>200</v>
      </c>
      <c r="X93" s="18">
        <v>200</v>
      </c>
      <c r="Y93" s="87"/>
      <c r="Z93" s="87"/>
      <c r="AA93" s="86"/>
    </row>
    <row r="94" spans="1:29" s="29" customFormat="1" ht="57" customHeight="1">
      <c r="A94" s="22">
        <v>39</v>
      </c>
      <c r="B94" s="85" t="s">
        <v>525</v>
      </c>
      <c r="C94" s="86"/>
      <c r="D94" s="87"/>
      <c r="E94" s="87"/>
      <c r="F94" s="87"/>
      <c r="G94" s="18"/>
      <c r="H94" s="18"/>
      <c r="I94" s="18"/>
      <c r="J94" s="18"/>
      <c r="K94" s="18"/>
      <c r="L94" s="18"/>
      <c r="M94" s="18"/>
      <c r="N94" s="18"/>
      <c r="O94" s="18">
        <v>100</v>
      </c>
      <c r="P94" s="18"/>
      <c r="Q94" s="18">
        <f t="shared" si="16"/>
        <v>100</v>
      </c>
      <c r="R94" s="18">
        <v>100</v>
      </c>
      <c r="S94" s="87"/>
      <c r="T94" s="87"/>
      <c r="U94" s="18">
        <v>100</v>
      </c>
      <c r="V94" s="87"/>
      <c r="W94" s="18">
        <f t="shared" si="18"/>
        <v>100</v>
      </c>
      <c r="X94" s="18">
        <v>100</v>
      </c>
      <c r="Y94" s="87"/>
      <c r="Z94" s="87"/>
      <c r="AA94" s="86"/>
    </row>
    <row r="95" spans="1:29" s="29" customFormat="1" ht="25.5" customHeight="1">
      <c r="A95" s="22">
        <v>40</v>
      </c>
      <c r="B95" s="85" t="s">
        <v>241</v>
      </c>
      <c r="C95" s="86"/>
      <c r="D95" s="87"/>
      <c r="E95" s="87"/>
      <c r="F95" s="87"/>
      <c r="G95" s="18"/>
      <c r="H95" s="18"/>
      <c r="I95" s="18"/>
      <c r="J95" s="18"/>
      <c r="K95" s="18"/>
      <c r="L95" s="18"/>
      <c r="M95" s="18"/>
      <c r="N95" s="18"/>
      <c r="O95" s="18">
        <v>100</v>
      </c>
      <c r="P95" s="18"/>
      <c r="Q95" s="18">
        <f t="shared" si="16"/>
        <v>100</v>
      </c>
      <c r="R95" s="18">
        <v>100</v>
      </c>
      <c r="S95" s="87"/>
      <c r="T95" s="87"/>
      <c r="U95" s="18">
        <v>100</v>
      </c>
      <c r="V95" s="87"/>
      <c r="W95" s="18">
        <f t="shared" si="18"/>
        <v>100</v>
      </c>
      <c r="X95" s="18">
        <v>100</v>
      </c>
      <c r="Y95" s="87"/>
      <c r="Z95" s="87"/>
      <c r="AA95" s="17"/>
    </row>
    <row r="96" spans="1:29" s="29" customFormat="1" ht="34.5" customHeight="1">
      <c r="A96" s="22">
        <v>41</v>
      </c>
      <c r="B96" s="85" t="s">
        <v>242</v>
      </c>
      <c r="C96" s="86"/>
      <c r="D96" s="87"/>
      <c r="E96" s="87"/>
      <c r="F96" s="87"/>
      <c r="G96" s="18"/>
      <c r="H96" s="18"/>
      <c r="I96" s="18"/>
      <c r="J96" s="18"/>
      <c r="K96" s="18"/>
      <c r="L96" s="18"/>
      <c r="M96" s="18"/>
      <c r="N96" s="18"/>
      <c r="O96" s="18">
        <v>100</v>
      </c>
      <c r="P96" s="18"/>
      <c r="Q96" s="18">
        <f t="shared" si="16"/>
        <v>100</v>
      </c>
      <c r="R96" s="18">
        <v>100</v>
      </c>
      <c r="S96" s="87"/>
      <c r="T96" s="87"/>
      <c r="U96" s="18">
        <v>100</v>
      </c>
      <c r="V96" s="87"/>
      <c r="W96" s="18">
        <f t="shared" si="18"/>
        <v>100</v>
      </c>
      <c r="X96" s="18">
        <v>100</v>
      </c>
      <c r="Y96" s="87"/>
      <c r="Z96" s="87"/>
      <c r="AA96" s="17"/>
    </row>
    <row r="97" spans="1:27" s="29" customFormat="1" ht="34.5" customHeight="1">
      <c r="A97" s="22">
        <v>42</v>
      </c>
      <c r="B97" s="85" t="s">
        <v>243</v>
      </c>
      <c r="C97" s="86"/>
      <c r="D97" s="87"/>
      <c r="E97" s="87"/>
      <c r="F97" s="87"/>
      <c r="G97" s="18"/>
      <c r="H97" s="18"/>
      <c r="I97" s="18"/>
      <c r="J97" s="18"/>
      <c r="K97" s="18"/>
      <c r="L97" s="18"/>
      <c r="M97" s="18"/>
      <c r="N97" s="18"/>
      <c r="O97" s="18">
        <v>100</v>
      </c>
      <c r="P97" s="18"/>
      <c r="Q97" s="18">
        <f t="shared" si="16"/>
        <v>100</v>
      </c>
      <c r="R97" s="18">
        <v>100</v>
      </c>
      <c r="S97" s="87"/>
      <c r="T97" s="87"/>
      <c r="U97" s="18">
        <v>100</v>
      </c>
      <c r="V97" s="87"/>
      <c r="W97" s="18">
        <f t="shared" si="18"/>
        <v>100</v>
      </c>
      <c r="X97" s="18">
        <v>100</v>
      </c>
      <c r="Y97" s="87"/>
      <c r="Z97" s="87"/>
      <c r="AA97" s="17"/>
    </row>
    <row r="98" spans="1:27" s="88" customFormat="1" ht="48" customHeight="1">
      <c r="A98" s="22">
        <v>43</v>
      </c>
      <c r="B98" s="85" t="s">
        <v>520</v>
      </c>
      <c r="C98" s="86"/>
      <c r="D98" s="87"/>
      <c r="E98" s="87"/>
      <c r="F98" s="18"/>
      <c r="G98" s="18"/>
      <c r="H98" s="18"/>
      <c r="I98" s="18"/>
      <c r="J98" s="18"/>
      <c r="K98" s="18"/>
      <c r="L98" s="18"/>
      <c r="M98" s="18"/>
      <c r="N98" s="18"/>
      <c r="O98" s="18">
        <v>200</v>
      </c>
      <c r="P98" s="18"/>
      <c r="Q98" s="18">
        <f t="shared" si="16"/>
        <v>200</v>
      </c>
      <c r="R98" s="18">
        <v>200</v>
      </c>
      <c r="S98" s="87"/>
      <c r="T98" s="87"/>
      <c r="U98" s="18">
        <v>200</v>
      </c>
      <c r="V98" s="87"/>
      <c r="W98" s="18">
        <f t="shared" si="18"/>
        <v>200</v>
      </c>
      <c r="X98" s="18">
        <v>200</v>
      </c>
      <c r="Y98" s="87"/>
      <c r="Z98" s="87"/>
      <c r="AA98" s="17"/>
    </row>
    <row r="99" spans="1:27" s="88" customFormat="1" ht="34.5" customHeight="1">
      <c r="A99" s="22">
        <v>44</v>
      </c>
      <c r="B99" s="85" t="s">
        <v>521</v>
      </c>
      <c r="C99" s="86"/>
      <c r="D99" s="87"/>
      <c r="E99" s="87"/>
      <c r="F99" s="18"/>
      <c r="G99" s="18"/>
      <c r="H99" s="18"/>
      <c r="I99" s="18"/>
      <c r="J99" s="18"/>
      <c r="K99" s="18"/>
      <c r="L99" s="18"/>
      <c r="M99" s="18"/>
      <c r="N99" s="18"/>
      <c r="O99" s="18">
        <v>200</v>
      </c>
      <c r="P99" s="18"/>
      <c r="Q99" s="18">
        <f t="shared" si="16"/>
        <v>200</v>
      </c>
      <c r="R99" s="18">
        <v>200</v>
      </c>
      <c r="S99" s="87"/>
      <c r="T99" s="87"/>
      <c r="U99" s="18">
        <v>200</v>
      </c>
      <c r="V99" s="87"/>
      <c r="W99" s="18">
        <f t="shared" si="18"/>
        <v>200</v>
      </c>
      <c r="X99" s="18">
        <v>200</v>
      </c>
      <c r="Y99" s="87"/>
      <c r="Z99" s="87"/>
      <c r="AA99" s="17"/>
    </row>
    <row r="100" spans="1:27" ht="41.25" customHeight="1">
      <c r="A100" s="22">
        <v>45</v>
      </c>
      <c r="B100" s="85" t="s">
        <v>510</v>
      </c>
      <c r="C100" s="87"/>
      <c r="D100" s="87"/>
      <c r="E100" s="87"/>
      <c r="F100" s="87"/>
      <c r="G100" s="87"/>
      <c r="H100" s="87"/>
      <c r="I100" s="87"/>
      <c r="J100" s="87"/>
      <c r="K100" s="87"/>
      <c r="L100" s="87"/>
      <c r="M100" s="87"/>
      <c r="N100" s="87"/>
      <c r="O100" s="18">
        <v>100</v>
      </c>
      <c r="P100" s="18"/>
      <c r="Q100" s="18">
        <f t="shared" si="16"/>
        <v>100</v>
      </c>
      <c r="R100" s="18">
        <v>100</v>
      </c>
      <c r="S100" s="18"/>
      <c r="T100" s="18"/>
      <c r="U100" s="18">
        <v>100</v>
      </c>
      <c r="V100" s="18"/>
      <c r="W100" s="18">
        <f t="shared" si="18"/>
        <v>100</v>
      </c>
      <c r="X100" s="18">
        <v>100</v>
      </c>
      <c r="Y100" s="18"/>
      <c r="Z100" s="18"/>
      <c r="AA100" s="86"/>
    </row>
    <row r="101" spans="1:27" s="141" customFormat="1" ht="41.25" customHeight="1">
      <c r="A101" s="136">
        <v>46</v>
      </c>
      <c r="B101" s="137" t="s">
        <v>533</v>
      </c>
      <c r="C101" s="138"/>
      <c r="D101" s="138"/>
      <c r="E101" s="138"/>
      <c r="F101" s="138"/>
      <c r="G101" s="138"/>
      <c r="H101" s="138"/>
      <c r="I101" s="138"/>
      <c r="J101" s="138"/>
      <c r="K101" s="138"/>
      <c r="L101" s="138"/>
      <c r="M101" s="138"/>
      <c r="N101" s="138"/>
      <c r="O101" s="139">
        <v>100</v>
      </c>
      <c r="P101" s="139"/>
      <c r="Q101" s="139">
        <f t="shared" si="16"/>
        <v>100</v>
      </c>
      <c r="R101" s="139">
        <v>100</v>
      </c>
      <c r="S101" s="139"/>
      <c r="T101" s="139"/>
      <c r="U101" s="139">
        <v>100</v>
      </c>
      <c r="V101" s="139"/>
      <c r="W101" s="139">
        <f t="shared" si="18"/>
        <v>100</v>
      </c>
      <c r="X101" s="139">
        <v>100</v>
      </c>
      <c r="Y101" s="139"/>
      <c r="Z101" s="139"/>
      <c r="AA101" s="140"/>
    </row>
    <row r="102" spans="1:27" ht="38.25" customHeight="1">
      <c r="A102" s="129">
        <v>47</v>
      </c>
      <c r="B102" s="130" t="s">
        <v>526</v>
      </c>
      <c r="C102" s="131"/>
      <c r="D102" s="131"/>
      <c r="E102" s="131"/>
      <c r="F102" s="131"/>
      <c r="G102" s="131"/>
      <c r="H102" s="131"/>
      <c r="I102" s="131"/>
      <c r="J102" s="131"/>
      <c r="K102" s="131"/>
      <c r="L102" s="131"/>
      <c r="M102" s="131"/>
      <c r="N102" s="131"/>
      <c r="O102" s="18">
        <v>100</v>
      </c>
      <c r="P102" s="18"/>
      <c r="Q102" s="18">
        <f t="shared" si="16"/>
        <v>100</v>
      </c>
      <c r="R102" s="18">
        <v>100</v>
      </c>
      <c r="S102" s="18"/>
      <c r="T102" s="18"/>
      <c r="U102" s="18">
        <v>100</v>
      </c>
      <c r="V102" s="18"/>
      <c r="W102" s="18">
        <f t="shared" si="18"/>
        <v>100</v>
      </c>
      <c r="X102" s="18">
        <v>100</v>
      </c>
      <c r="Y102" s="18"/>
      <c r="Z102" s="18"/>
      <c r="AA102" s="132"/>
    </row>
    <row r="103" spans="1:27" ht="46.5" customHeight="1">
      <c r="A103" s="22">
        <v>48</v>
      </c>
      <c r="B103" s="85" t="s">
        <v>524</v>
      </c>
      <c r="C103" s="87"/>
      <c r="D103" s="87"/>
      <c r="E103" s="87"/>
      <c r="F103" s="87"/>
      <c r="G103" s="87"/>
      <c r="H103" s="87"/>
      <c r="I103" s="87"/>
      <c r="J103" s="87"/>
      <c r="K103" s="87"/>
      <c r="L103" s="87"/>
      <c r="M103" s="87"/>
      <c r="N103" s="87"/>
      <c r="O103" s="18">
        <v>100</v>
      </c>
      <c r="P103" s="18"/>
      <c r="Q103" s="18">
        <f>R103</f>
        <v>100</v>
      </c>
      <c r="R103" s="18">
        <v>100</v>
      </c>
      <c r="S103" s="18"/>
      <c r="T103" s="18"/>
      <c r="U103" s="18">
        <v>100</v>
      </c>
      <c r="V103" s="18"/>
      <c r="W103" s="18">
        <f>X103</f>
        <v>100</v>
      </c>
      <c r="X103" s="18">
        <v>100</v>
      </c>
      <c r="Y103" s="18"/>
      <c r="Z103" s="18"/>
      <c r="AA103" s="86"/>
    </row>
  </sheetData>
  <mergeCells count="47">
    <mergeCell ref="A5:AA5"/>
    <mergeCell ref="D10:D13"/>
    <mergeCell ref="J7:M8"/>
    <mergeCell ref="J9:J13"/>
    <mergeCell ref="K9:M9"/>
    <mergeCell ref="K10:K13"/>
    <mergeCell ref="L10:M10"/>
    <mergeCell ref="L11:L13"/>
    <mergeCell ref="M11:M13"/>
    <mergeCell ref="D9:E9"/>
    <mergeCell ref="C7:E8"/>
    <mergeCell ref="E10:E13"/>
    <mergeCell ref="I9:I13"/>
    <mergeCell ref="T11:T13"/>
    <mergeCell ref="Z11:Z13"/>
    <mergeCell ref="N7:N13"/>
    <mergeCell ref="Y10:Z10"/>
    <mergeCell ref="Y11:Y13"/>
    <mergeCell ref="O7:P8"/>
    <mergeCell ref="O9:O13"/>
    <mergeCell ref="P9:P13"/>
    <mergeCell ref="Q7:T8"/>
    <mergeCell ref="Q9:Q13"/>
    <mergeCell ref="R9:T9"/>
    <mergeCell ref="R10:R13"/>
    <mergeCell ref="S10:T10"/>
    <mergeCell ref="U7:V8"/>
    <mergeCell ref="U9:U13"/>
    <mergeCell ref="V9:V13"/>
    <mergeCell ref="X10:X13"/>
    <mergeCell ref="S11:S13"/>
    <mergeCell ref="A1:AA1"/>
    <mergeCell ref="A2:AA2"/>
    <mergeCell ref="A7:A13"/>
    <mergeCell ref="B7:B13"/>
    <mergeCell ref="F7:F13"/>
    <mergeCell ref="A4:AA4"/>
    <mergeCell ref="G6:AA6"/>
    <mergeCell ref="A3:AA3"/>
    <mergeCell ref="AA7:AA13"/>
    <mergeCell ref="C9:C13"/>
    <mergeCell ref="G7:G13"/>
    <mergeCell ref="H7:I8"/>
    <mergeCell ref="H9:H13"/>
    <mergeCell ref="W7:Z8"/>
    <mergeCell ref="W9:W13"/>
    <mergeCell ref="X9:Z9"/>
  </mergeCells>
  <pageMargins left="0" right="0" top="0.35" bottom="0.35" header="0.31496062992126" footer="0.31496062992126"/>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view="pageBreakPreview" zoomScale="60" zoomScaleNormal="70" workbookViewId="0">
      <selection activeCell="A5" sqref="A5:AA5"/>
    </sheetView>
  </sheetViews>
  <sheetFormatPr defaultRowHeight="15.75"/>
  <cols>
    <col min="1" max="1" width="4.75" style="5" bestFit="1" customWidth="1"/>
    <col min="2" max="2" width="33.375" style="3" customWidth="1"/>
    <col min="3" max="3" width="12.625" style="5" customWidth="1"/>
    <col min="4" max="6" width="11.5" style="3" bestFit="1" customWidth="1"/>
    <col min="7" max="7" width="11.5" style="3" customWidth="1"/>
    <col min="8" max="8" width="9.5" style="3" customWidth="1"/>
    <col min="9" max="9" width="9.625" style="3" customWidth="1"/>
    <col min="10" max="10" width="10.875" style="3" customWidth="1"/>
    <col min="11" max="11" width="11.125" style="3" customWidth="1"/>
    <col min="12" max="13" width="9.125" style="3" bestFit="1" customWidth="1"/>
    <col min="14" max="14" width="12.25" style="3" customWidth="1"/>
    <col min="15" max="15" width="9.625" style="3" customWidth="1"/>
    <col min="16" max="16" width="11.625" style="3" customWidth="1"/>
    <col min="17" max="17" width="10.5" style="3" customWidth="1"/>
    <col min="18" max="18" width="9.5" style="3" customWidth="1"/>
    <col min="19" max="20" width="9.125" style="3" bestFit="1" customWidth="1"/>
    <col min="21" max="21" width="10.75" style="3" customWidth="1"/>
    <col min="22" max="22" width="13.25" style="3" customWidth="1"/>
    <col min="23" max="23" width="11.5" style="3" customWidth="1"/>
    <col min="24" max="24" width="10.625" style="3" customWidth="1"/>
    <col min="25" max="25" width="11.25" style="3" customWidth="1"/>
    <col min="26" max="26" width="10.875" style="3" customWidth="1"/>
    <col min="27" max="27" width="20.75" style="5" customWidth="1"/>
    <col min="28" max="16384" width="9" style="3"/>
  </cols>
  <sheetData>
    <row r="1" spans="1:27" s="1" customFormat="1">
      <c r="A1" s="150" t="s">
        <v>0</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row>
    <row r="2" spans="1:27" s="1" customFormat="1" ht="27" customHeight="1">
      <c r="A2" s="157" t="s">
        <v>508</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row>
    <row r="3" spans="1:27" s="1" customFormat="1" ht="27" customHeight="1">
      <c r="A3" s="158" t="s">
        <v>129</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row>
    <row r="4" spans="1:27" s="1" customFormat="1" ht="27" customHeight="1">
      <c r="A4" s="159" t="str">
        <f>'DC NSDP 2020 (01)'!A4:AA4</f>
        <v>(Kèm theo Nghị quyết số: 165 /NQ-HĐND ngày 15 tháng 7 năm 2020 của HĐND tỉnh Điện Biên)</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s="1" customFormat="1" ht="24.75" customHeight="1">
      <c r="A5" s="155" t="s">
        <v>222</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row>
    <row r="6" spans="1:27">
      <c r="A6" s="4"/>
      <c r="B6" s="7"/>
      <c r="C6" s="4"/>
      <c r="D6" s="7"/>
      <c r="E6" s="7"/>
      <c r="F6" s="7"/>
      <c r="G6" s="154"/>
      <c r="H6" s="154"/>
      <c r="I6" s="154"/>
      <c r="J6" s="154"/>
      <c r="K6" s="154"/>
      <c r="L6" s="154"/>
      <c r="M6" s="154"/>
      <c r="N6" s="154"/>
      <c r="O6" s="154"/>
      <c r="P6" s="154"/>
      <c r="Q6" s="154"/>
      <c r="R6" s="154"/>
      <c r="S6" s="154"/>
      <c r="T6" s="154"/>
      <c r="U6" s="154"/>
      <c r="V6" s="154"/>
      <c r="W6" s="154"/>
      <c r="X6" s="154"/>
      <c r="Y6" s="154"/>
      <c r="Z6" s="154"/>
      <c r="AA6" s="154"/>
    </row>
    <row r="7" spans="1:27">
      <c r="A7" s="156" t="s">
        <v>3</v>
      </c>
      <c r="B7" s="156" t="s">
        <v>4</v>
      </c>
      <c r="C7" s="156" t="s">
        <v>5</v>
      </c>
      <c r="D7" s="156"/>
      <c r="E7" s="156"/>
      <c r="F7" s="156" t="s">
        <v>130</v>
      </c>
      <c r="G7" s="156" t="s">
        <v>7</v>
      </c>
      <c r="H7" s="156" t="s">
        <v>8</v>
      </c>
      <c r="I7" s="156"/>
      <c r="J7" s="156" t="s">
        <v>9</v>
      </c>
      <c r="K7" s="156"/>
      <c r="L7" s="156"/>
      <c r="M7" s="156"/>
      <c r="N7" s="156" t="s">
        <v>10</v>
      </c>
      <c r="O7" s="156" t="s">
        <v>11</v>
      </c>
      <c r="P7" s="156"/>
      <c r="Q7" s="156" t="s">
        <v>12</v>
      </c>
      <c r="R7" s="156"/>
      <c r="S7" s="156"/>
      <c r="T7" s="156"/>
      <c r="U7" s="156" t="s">
        <v>13</v>
      </c>
      <c r="V7" s="156"/>
      <c r="W7" s="156" t="s">
        <v>14</v>
      </c>
      <c r="X7" s="156"/>
      <c r="Y7" s="156"/>
      <c r="Z7" s="156"/>
      <c r="AA7" s="156" t="s">
        <v>15</v>
      </c>
    </row>
    <row r="8" spans="1:27" ht="43.5" customHeight="1">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row>
    <row r="9" spans="1:27" ht="34.5" customHeight="1">
      <c r="A9" s="156"/>
      <c r="B9" s="156"/>
      <c r="C9" s="156" t="s">
        <v>16</v>
      </c>
      <c r="D9" s="156" t="s">
        <v>17</v>
      </c>
      <c r="E9" s="156"/>
      <c r="F9" s="156"/>
      <c r="G9" s="156"/>
      <c r="H9" s="156" t="s">
        <v>18</v>
      </c>
      <c r="I9" s="156" t="s">
        <v>131</v>
      </c>
      <c r="J9" s="156" t="s">
        <v>20</v>
      </c>
      <c r="K9" s="156" t="s">
        <v>131</v>
      </c>
      <c r="L9" s="156"/>
      <c r="M9" s="156"/>
      <c r="N9" s="156"/>
      <c r="O9" s="156" t="s">
        <v>22</v>
      </c>
      <c r="P9" s="156" t="s">
        <v>23</v>
      </c>
      <c r="Q9" s="156" t="s">
        <v>20</v>
      </c>
      <c r="R9" s="156" t="s">
        <v>131</v>
      </c>
      <c r="S9" s="156"/>
      <c r="T9" s="156"/>
      <c r="U9" s="156" t="s">
        <v>22</v>
      </c>
      <c r="V9" s="156" t="s">
        <v>23</v>
      </c>
      <c r="W9" s="156" t="s">
        <v>20</v>
      </c>
      <c r="X9" s="156" t="s">
        <v>131</v>
      </c>
      <c r="Y9" s="156"/>
      <c r="Z9" s="156"/>
      <c r="AA9" s="156"/>
    </row>
    <row r="10" spans="1:27" ht="19.5" customHeight="1">
      <c r="A10" s="156"/>
      <c r="B10" s="156"/>
      <c r="C10" s="156"/>
      <c r="D10" s="156" t="s">
        <v>20</v>
      </c>
      <c r="E10" s="156" t="s">
        <v>131</v>
      </c>
      <c r="F10" s="156"/>
      <c r="G10" s="156"/>
      <c r="H10" s="156"/>
      <c r="I10" s="156"/>
      <c r="J10" s="156"/>
      <c r="K10" s="156" t="s">
        <v>18</v>
      </c>
      <c r="L10" s="156" t="s">
        <v>24</v>
      </c>
      <c r="M10" s="156"/>
      <c r="N10" s="156"/>
      <c r="O10" s="156"/>
      <c r="P10" s="156"/>
      <c r="Q10" s="156"/>
      <c r="R10" s="156" t="s">
        <v>18</v>
      </c>
      <c r="S10" s="156" t="s">
        <v>24</v>
      </c>
      <c r="T10" s="156"/>
      <c r="U10" s="156"/>
      <c r="V10" s="156"/>
      <c r="W10" s="156"/>
      <c r="X10" s="156" t="s">
        <v>18</v>
      </c>
      <c r="Y10" s="156" t="s">
        <v>24</v>
      </c>
      <c r="Z10" s="156"/>
      <c r="AA10" s="156"/>
    </row>
    <row r="11" spans="1:27" ht="18" customHeight="1">
      <c r="A11" s="156"/>
      <c r="B11" s="156"/>
      <c r="C11" s="156"/>
      <c r="D11" s="156"/>
      <c r="E11" s="156"/>
      <c r="F11" s="156"/>
      <c r="G11" s="156"/>
      <c r="H11" s="156"/>
      <c r="I11" s="156"/>
      <c r="J11" s="156"/>
      <c r="K11" s="156"/>
      <c r="L11" s="156" t="s">
        <v>220</v>
      </c>
      <c r="M11" s="156" t="s">
        <v>26</v>
      </c>
      <c r="N11" s="156"/>
      <c r="O11" s="156"/>
      <c r="P11" s="156"/>
      <c r="Q11" s="156"/>
      <c r="R11" s="156"/>
      <c r="S11" s="156" t="s">
        <v>220</v>
      </c>
      <c r="T11" s="156" t="s">
        <v>26</v>
      </c>
      <c r="U11" s="156"/>
      <c r="V11" s="156"/>
      <c r="W11" s="156"/>
      <c r="X11" s="156"/>
      <c r="Y11" s="156" t="s">
        <v>220</v>
      </c>
      <c r="Z11" s="156" t="s">
        <v>26</v>
      </c>
      <c r="AA11" s="156"/>
    </row>
    <row r="12" spans="1:27">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row>
    <row r="13" spans="1:27" ht="49.5" customHeight="1">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row>
    <row r="14" spans="1:27" ht="21.75" customHeight="1">
      <c r="A14" s="22">
        <v>1</v>
      </c>
      <c r="B14" s="90">
        <v>2</v>
      </c>
      <c r="C14" s="22">
        <v>3</v>
      </c>
      <c r="D14" s="90">
        <v>4</v>
      </c>
      <c r="E14" s="22">
        <v>5</v>
      </c>
      <c r="F14" s="90">
        <v>6</v>
      </c>
      <c r="G14" s="22">
        <v>7</v>
      </c>
      <c r="H14" s="90">
        <v>8</v>
      </c>
      <c r="I14" s="22">
        <v>9</v>
      </c>
      <c r="J14" s="90">
        <v>10</v>
      </c>
      <c r="K14" s="22">
        <v>11</v>
      </c>
      <c r="L14" s="90">
        <v>12</v>
      </c>
      <c r="M14" s="22">
        <v>13</v>
      </c>
      <c r="N14" s="90">
        <v>14</v>
      </c>
      <c r="O14" s="22">
        <v>15</v>
      </c>
      <c r="P14" s="90">
        <v>16</v>
      </c>
      <c r="Q14" s="22">
        <v>17</v>
      </c>
      <c r="R14" s="90">
        <v>18</v>
      </c>
      <c r="S14" s="22">
        <v>19</v>
      </c>
      <c r="T14" s="90">
        <v>20</v>
      </c>
      <c r="U14" s="22">
        <v>21</v>
      </c>
      <c r="V14" s="90">
        <v>22</v>
      </c>
      <c r="W14" s="22">
        <v>23</v>
      </c>
      <c r="X14" s="90">
        <v>24</v>
      </c>
      <c r="Y14" s="22">
        <v>25</v>
      </c>
      <c r="Z14" s="90">
        <v>26</v>
      </c>
      <c r="AA14" s="22">
        <v>27</v>
      </c>
    </row>
    <row r="15" spans="1:27" s="28" customFormat="1" ht="34.5" customHeight="1">
      <c r="A15" s="37" t="s">
        <v>27</v>
      </c>
      <c r="B15" s="38" t="s">
        <v>128</v>
      </c>
      <c r="C15" s="37"/>
      <c r="D15" s="39">
        <f>D16+D19+D20</f>
        <v>464960</v>
      </c>
      <c r="E15" s="39">
        <f t="shared" ref="E15:Z15" si="0">E16+E19+E20</f>
        <v>144640</v>
      </c>
      <c r="F15" s="39">
        <f t="shared" si="0"/>
        <v>19467.3</v>
      </c>
      <c r="G15" s="39">
        <f t="shared" si="0"/>
        <v>377007</v>
      </c>
      <c r="H15" s="39">
        <f t="shared" si="0"/>
        <v>47982</v>
      </c>
      <c r="I15" s="39">
        <f t="shared" si="0"/>
        <v>0</v>
      </c>
      <c r="J15" s="39">
        <f t="shared" si="0"/>
        <v>38517.300000000003</v>
      </c>
      <c r="K15" s="39">
        <f t="shared" si="0"/>
        <v>19467.3</v>
      </c>
      <c r="L15" s="39">
        <f t="shared" si="0"/>
        <v>0</v>
      </c>
      <c r="M15" s="39">
        <f t="shared" si="0"/>
        <v>0</v>
      </c>
      <c r="N15" s="39">
        <f t="shared" si="0"/>
        <v>18564</v>
      </c>
      <c r="O15" s="39">
        <f t="shared" si="0"/>
        <v>19467</v>
      </c>
      <c r="P15" s="39">
        <f t="shared" si="0"/>
        <v>19467.3</v>
      </c>
      <c r="Q15" s="39">
        <f t="shared" si="0"/>
        <v>86499</v>
      </c>
      <c r="R15" s="39">
        <f t="shared" si="0"/>
        <v>19467</v>
      </c>
      <c r="S15" s="39">
        <f t="shared" si="0"/>
        <v>0</v>
      </c>
      <c r="T15" s="39">
        <f t="shared" si="0"/>
        <v>0</v>
      </c>
      <c r="U15" s="39">
        <f t="shared" si="0"/>
        <v>19467</v>
      </c>
      <c r="V15" s="39">
        <f t="shared" si="0"/>
        <v>19467.3</v>
      </c>
      <c r="W15" s="39">
        <f t="shared" si="0"/>
        <v>38517</v>
      </c>
      <c r="X15" s="39">
        <f t="shared" si="0"/>
        <v>19467</v>
      </c>
      <c r="Y15" s="39">
        <f t="shared" si="0"/>
        <v>0</v>
      </c>
      <c r="Z15" s="39">
        <f t="shared" si="0"/>
        <v>0</v>
      </c>
      <c r="AA15" s="40"/>
    </row>
    <row r="16" spans="1:27" s="29" customFormat="1" ht="60" customHeight="1">
      <c r="A16" s="30">
        <v>1</v>
      </c>
      <c r="B16" s="31" t="s">
        <v>132</v>
      </c>
      <c r="C16" s="32"/>
      <c r="D16" s="18">
        <f>SUM(D17:D18)</f>
        <v>24000</v>
      </c>
      <c r="E16" s="18">
        <f t="shared" ref="E16:X16" si="1">SUM(E17:E18)</f>
        <v>24000</v>
      </c>
      <c r="F16" s="18">
        <f t="shared" si="1"/>
        <v>17827.3</v>
      </c>
      <c r="G16" s="18">
        <f t="shared" si="1"/>
        <v>0</v>
      </c>
      <c r="H16" s="18">
        <f t="shared" si="1"/>
        <v>0</v>
      </c>
      <c r="I16" s="18">
        <f t="shared" si="1"/>
        <v>0</v>
      </c>
      <c r="J16" s="18">
        <f t="shared" si="1"/>
        <v>17827.3</v>
      </c>
      <c r="K16" s="18">
        <f t="shared" si="1"/>
        <v>17827.3</v>
      </c>
      <c r="L16" s="18">
        <f t="shared" si="1"/>
        <v>0</v>
      </c>
      <c r="M16" s="18">
        <f t="shared" si="1"/>
        <v>0</v>
      </c>
      <c r="N16" s="18">
        <f t="shared" si="1"/>
        <v>0</v>
      </c>
      <c r="O16" s="18">
        <f t="shared" si="1"/>
        <v>0</v>
      </c>
      <c r="P16" s="18">
        <f t="shared" si="1"/>
        <v>17827.3</v>
      </c>
      <c r="Q16" s="18">
        <f t="shared" si="1"/>
        <v>0</v>
      </c>
      <c r="R16" s="18">
        <f t="shared" si="1"/>
        <v>0</v>
      </c>
      <c r="S16" s="18">
        <f t="shared" si="1"/>
        <v>0</v>
      </c>
      <c r="T16" s="18">
        <f t="shared" si="1"/>
        <v>0</v>
      </c>
      <c r="U16" s="18">
        <f t="shared" si="1"/>
        <v>0</v>
      </c>
      <c r="V16" s="18">
        <f t="shared" si="1"/>
        <v>17827.3</v>
      </c>
      <c r="W16" s="18">
        <f t="shared" si="1"/>
        <v>0</v>
      </c>
      <c r="X16" s="18">
        <f t="shared" si="1"/>
        <v>0</v>
      </c>
      <c r="Y16" s="18"/>
      <c r="Z16" s="18"/>
      <c r="AA16" s="17"/>
    </row>
    <row r="17" spans="1:27" s="29" customFormat="1" ht="46.5" customHeight="1">
      <c r="A17" s="33"/>
      <c r="B17" s="34" t="s">
        <v>133</v>
      </c>
      <c r="C17" s="35"/>
      <c r="D17" s="18">
        <v>10000</v>
      </c>
      <c r="E17" s="18">
        <v>10000</v>
      </c>
      <c r="F17" s="18">
        <v>6000</v>
      </c>
      <c r="G17" s="18">
        <v>0</v>
      </c>
      <c r="H17" s="18"/>
      <c r="I17" s="18">
        <v>0</v>
      </c>
      <c r="J17" s="18">
        <f>K17</f>
        <v>6000</v>
      </c>
      <c r="K17" s="18">
        <v>6000</v>
      </c>
      <c r="L17" s="18"/>
      <c r="M17" s="18"/>
      <c r="N17" s="18"/>
      <c r="O17" s="18"/>
      <c r="P17" s="18">
        <v>6000</v>
      </c>
      <c r="Q17" s="18"/>
      <c r="R17" s="18">
        <f>F17-P17</f>
        <v>0</v>
      </c>
      <c r="S17" s="18"/>
      <c r="T17" s="18"/>
      <c r="U17" s="18"/>
      <c r="V17" s="18">
        <v>6000</v>
      </c>
      <c r="W17" s="18"/>
      <c r="X17" s="18">
        <f>K17-V17</f>
        <v>0</v>
      </c>
      <c r="Y17" s="18"/>
      <c r="Z17" s="18"/>
      <c r="AA17" s="17"/>
    </row>
    <row r="18" spans="1:27" s="29" customFormat="1" ht="46.5" customHeight="1">
      <c r="A18" s="33"/>
      <c r="B18" s="34" t="s">
        <v>134</v>
      </c>
      <c r="C18" s="35"/>
      <c r="D18" s="18">
        <v>14000</v>
      </c>
      <c r="E18" s="18">
        <v>14000</v>
      </c>
      <c r="F18" s="18">
        <v>11827.3</v>
      </c>
      <c r="G18" s="18">
        <v>0</v>
      </c>
      <c r="H18" s="18"/>
      <c r="I18" s="18">
        <v>0</v>
      </c>
      <c r="J18" s="18">
        <f>K18</f>
        <v>11827.3</v>
      </c>
      <c r="K18" s="18">
        <v>11827.3</v>
      </c>
      <c r="L18" s="18"/>
      <c r="M18" s="18"/>
      <c r="N18" s="18"/>
      <c r="O18" s="18"/>
      <c r="P18" s="18">
        <v>11827.3</v>
      </c>
      <c r="Q18" s="18"/>
      <c r="R18" s="18">
        <f>F18-P18</f>
        <v>0</v>
      </c>
      <c r="S18" s="18"/>
      <c r="T18" s="18"/>
      <c r="U18" s="18"/>
      <c r="V18" s="18">
        <v>11827.3</v>
      </c>
      <c r="W18" s="18"/>
      <c r="X18" s="18">
        <f>K18-V18</f>
        <v>0</v>
      </c>
      <c r="Y18" s="18"/>
      <c r="Z18" s="18"/>
      <c r="AA18" s="17"/>
    </row>
    <row r="19" spans="1:27" s="29" customFormat="1" ht="51.75" customHeight="1">
      <c r="A19" s="33" t="s">
        <v>245</v>
      </c>
      <c r="B19" s="34" t="s">
        <v>528</v>
      </c>
      <c r="C19" s="35"/>
      <c r="D19" s="18">
        <v>1660</v>
      </c>
      <c r="E19" s="18">
        <v>1640</v>
      </c>
      <c r="F19" s="18">
        <v>1640</v>
      </c>
      <c r="G19" s="18"/>
      <c r="H19" s="18"/>
      <c r="I19" s="18"/>
      <c r="J19" s="18">
        <f>K19</f>
        <v>1640</v>
      </c>
      <c r="K19" s="18">
        <v>1640</v>
      </c>
      <c r="L19" s="18"/>
      <c r="M19" s="18"/>
      <c r="N19" s="18"/>
      <c r="O19" s="18"/>
      <c r="P19" s="18">
        <v>1640</v>
      </c>
      <c r="Q19" s="18"/>
      <c r="R19" s="18"/>
      <c r="S19" s="18"/>
      <c r="T19" s="18"/>
      <c r="U19" s="18"/>
      <c r="V19" s="18">
        <v>1640</v>
      </c>
      <c r="W19" s="18"/>
      <c r="X19" s="18"/>
      <c r="Y19" s="18"/>
      <c r="Z19" s="18"/>
      <c r="AA19" s="17" t="s">
        <v>246</v>
      </c>
    </row>
    <row r="20" spans="1:27" s="29" customFormat="1" ht="101.25" customHeight="1">
      <c r="A20" s="30">
        <v>3</v>
      </c>
      <c r="B20" s="34" t="s">
        <v>135</v>
      </c>
      <c r="C20" s="91" t="s">
        <v>136</v>
      </c>
      <c r="D20" s="10">
        <v>439300</v>
      </c>
      <c r="E20" s="10">
        <v>119000</v>
      </c>
      <c r="F20" s="36">
        <v>0</v>
      </c>
      <c r="G20" s="36">
        <v>377007</v>
      </c>
      <c r="H20" s="36">
        <f>22232+25750</f>
        <v>47982</v>
      </c>
      <c r="I20" s="36">
        <v>0</v>
      </c>
      <c r="J20" s="36">
        <f>11500+7550</f>
        <v>19050</v>
      </c>
      <c r="K20" s="36">
        <v>0</v>
      </c>
      <c r="L20" s="36"/>
      <c r="M20" s="36"/>
      <c r="N20" s="36">
        <v>18564</v>
      </c>
      <c r="O20" s="36">
        <f>17827+1640</f>
        <v>19467</v>
      </c>
      <c r="P20" s="36"/>
      <c r="Q20" s="36">
        <f>H20+J20+R20</f>
        <v>86499</v>
      </c>
      <c r="R20" s="36">
        <f>O20</f>
        <v>19467</v>
      </c>
      <c r="S20" s="36"/>
      <c r="T20" s="36"/>
      <c r="U20" s="36">
        <f>O20</f>
        <v>19467</v>
      </c>
      <c r="V20" s="36"/>
      <c r="W20" s="36">
        <f>J20+X20</f>
        <v>38517</v>
      </c>
      <c r="X20" s="36">
        <f>U20</f>
        <v>19467</v>
      </c>
      <c r="Y20" s="18"/>
      <c r="Z20" s="18"/>
      <c r="AA20" s="17" t="s">
        <v>137</v>
      </c>
    </row>
  </sheetData>
  <mergeCells count="47">
    <mergeCell ref="Q7:T8"/>
    <mergeCell ref="U7:V8"/>
    <mergeCell ref="Z11:Z13"/>
    <mergeCell ref="W9:W13"/>
    <mergeCell ref="X9:Z9"/>
    <mergeCell ref="R10:R13"/>
    <mergeCell ref="S10:T10"/>
    <mergeCell ref="X10:X13"/>
    <mergeCell ref="S11:S13"/>
    <mergeCell ref="T11:T13"/>
    <mergeCell ref="Y11:Y13"/>
    <mergeCell ref="Y10:Z10"/>
    <mergeCell ref="Q9:Q13"/>
    <mergeCell ref="R9:T9"/>
    <mergeCell ref="U9:U13"/>
    <mergeCell ref="V9:V13"/>
    <mergeCell ref="P9:P13"/>
    <mergeCell ref="H7:I8"/>
    <mergeCell ref="J7:M8"/>
    <mergeCell ref="N7:N13"/>
    <mergeCell ref="O7:P8"/>
    <mergeCell ref="K10:K13"/>
    <mergeCell ref="L10:M10"/>
    <mergeCell ref="L11:L13"/>
    <mergeCell ref="M11:M13"/>
    <mergeCell ref="A1:AA1"/>
    <mergeCell ref="A2:AA2"/>
    <mergeCell ref="A3:AA3"/>
    <mergeCell ref="A4:AA4"/>
    <mergeCell ref="G6:AA6"/>
    <mergeCell ref="A5:AA5"/>
    <mergeCell ref="W7:Z8"/>
    <mergeCell ref="AA7:AA13"/>
    <mergeCell ref="A7:A13"/>
    <mergeCell ref="B7:B13"/>
    <mergeCell ref="C7:E8"/>
    <mergeCell ref="F7:F13"/>
    <mergeCell ref="G7:G13"/>
    <mergeCell ref="C9:C13"/>
    <mergeCell ref="D9:E9"/>
    <mergeCell ref="H9:H13"/>
    <mergeCell ref="I9:I13"/>
    <mergeCell ref="J9:J13"/>
    <mergeCell ref="D10:D13"/>
    <mergeCell ref="E10:E13"/>
    <mergeCell ref="K9:M9"/>
    <mergeCell ref="O9:O13"/>
  </mergeCells>
  <printOptions horizontalCentered="1"/>
  <pageMargins left="0" right="0" top="0.35" bottom="0.25" header="0.31496062992126" footer="0.31496062992126"/>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view="pageBreakPreview" zoomScale="60" zoomScaleNormal="60" workbookViewId="0">
      <pane xSplit="2" ySplit="14" topLeftCell="C27" activePane="bottomRight" state="frozen"/>
      <selection pane="topRight" activeCell="C1" sqref="C1"/>
      <selection pane="bottomLeft" activeCell="A15" sqref="A15"/>
      <selection pane="bottomRight" activeCell="A2" sqref="A2:AA2"/>
    </sheetView>
  </sheetViews>
  <sheetFormatPr defaultRowHeight="15.75"/>
  <cols>
    <col min="1" max="1" width="4.75" style="5" bestFit="1" customWidth="1"/>
    <col min="2" max="2" width="33.375" style="3" customWidth="1"/>
    <col min="3" max="3" width="12.625" style="5" customWidth="1"/>
    <col min="4" max="6" width="11.5" style="3" bestFit="1" customWidth="1"/>
    <col min="7" max="7" width="10.25" style="3" customWidth="1"/>
    <col min="8" max="8" width="9.5" style="3" customWidth="1"/>
    <col min="9" max="9" width="9.625" style="3" customWidth="1"/>
    <col min="10" max="10" width="9" style="3" customWidth="1"/>
    <col min="11" max="11" width="8.875" style="3" customWidth="1"/>
    <col min="12" max="13" width="9.125" style="3" bestFit="1" customWidth="1"/>
    <col min="14" max="14" width="10.875" style="3" customWidth="1"/>
    <col min="15" max="15" width="8" style="3" customWidth="1"/>
    <col min="16" max="16" width="8.125" style="3" customWidth="1"/>
    <col min="17" max="17" width="9.25" style="3" customWidth="1"/>
    <col min="18" max="18" width="9.5" style="3" customWidth="1"/>
    <col min="19" max="20" width="9.125" style="3" bestFit="1" customWidth="1"/>
    <col min="21" max="22" width="8.625" style="3" customWidth="1"/>
    <col min="23" max="23" width="8" style="3" customWidth="1"/>
    <col min="24" max="24" width="8.625" style="3" customWidth="1"/>
    <col min="25" max="25" width="8.75" style="3" customWidth="1"/>
    <col min="26" max="26" width="9.125" style="3" bestFit="1" customWidth="1"/>
    <col min="27" max="27" width="21.25" style="5" customWidth="1"/>
    <col min="28" max="16384" width="9" style="3"/>
  </cols>
  <sheetData>
    <row r="1" spans="1:27" s="1" customFormat="1">
      <c r="A1" s="150" t="s">
        <v>0</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row>
    <row r="2" spans="1:27" s="1" customFormat="1" ht="21.75" customHeight="1">
      <c r="A2" s="160" t="s">
        <v>509</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row>
    <row r="3" spans="1:27" s="13" customFormat="1" ht="21.75" customHeight="1">
      <c r="A3" s="158" t="s">
        <v>479</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row>
    <row r="4" spans="1:27" s="1" customFormat="1" ht="21.75" customHeight="1">
      <c r="A4" s="159" t="str">
        <f>'DC NSDP 2020 (01)'!A4:AA4</f>
        <v>(Kèm theo Nghị quyết số: 165 /NQ-HĐND ngày 15 tháng 7 năm 2020 của HĐND tỉnh Điện Biên)</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s="1" customFormat="1">
      <c r="A5" s="161" t="s">
        <v>222</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row>
    <row r="6" spans="1:27">
      <c r="A6" s="4"/>
      <c r="B6" s="44"/>
      <c r="C6" s="4"/>
      <c r="D6" s="44"/>
      <c r="E6" s="44"/>
      <c r="F6" s="44"/>
      <c r="G6" s="154"/>
      <c r="H6" s="154"/>
      <c r="I6" s="154"/>
      <c r="J6" s="154"/>
      <c r="K6" s="154"/>
      <c r="L6" s="154"/>
      <c r="M6" s="154"/>
      <c r="N6" s="154"/>
      <c r="O6" s="154"/>
      <c r="P6" s="154"/>
      <c r="Q6" s="154"/>
      <c r="R6" s="154"/>
      <c r="S6" s="154"/>
      <c r="T6" s="154"/>
      <c r="U6" s="154"/>
      <c r="V6" s="154"/>
      <c r="W6" s="154"/>
      <c r="X6" s="154"/>
      <c r="Y6" s="154"/>
      <c r="Z6" s="154"/>
      <c r="AA6" s="154"/>
    </row>
    <row r="7" spans="1:27">
      <c r="A7" s="156" t="s">
        <v>3</v>
      </c>
      <c r="B7" s="156" t="s">
        <v>4</v>
      </c>
      <c r="C7" s="156" t="s">
        <v>5</v>
      </c>
      <c r="D7" s="156"/>
      <c r="E7" s="156"/>
      <c r="F7" s="156" t="s">
        <v>480</v>
      </c>
      <c r="G7" s="156" t="s">
        <v>7</v>
      </c>
      <c r="H7" s="156" t="s">
        <v>8</v>
      </c>
      <c r="I7" s="156"/>
      <c r="J7" s="156" t="s">
        <v>9</v>
      </c>
      <c r="K7" s="156"/>
      <c r="L7" s="156"/>
      <c r="M7" s="156"/>
      <c r="N7" s="156" t="s">
        <v>10</v>
      </c>
      <c r="O7" s="156" t="s">
        <v>11</v>
      </c>
      <c r="P7" s="156"/>
      <c r="Q7" s="156" t="s">
        <v>12</v>
      </c>
      <c r="R7" s="156"/>
      <c r="S7" s="156"/>
      <c r="T7" s="156"/>
      <c r="U7" s="156" t="s">
        <v>13</v>
      </c>
      <c r="V7" s="156"/>
      <c r="W7" s="156" t="s">
        <v>14</v>
      </c>
      <c r="X7" s="156"/>
      <c r="Y7" s="156"/>
      <c r="Z7" s="156"/>
      <c r="AA7" s="156" t="s">
        <v>15</v>
      </c>
    </row>
    <row r="8" spans="1:27" ht="44.25" customHeight="1">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row>
    <row r="9" spans="1:27" ht="19.5" customHeight="1">
      <c r="A9" s="156"/>
      <c r="B9" s="156"/>
      <c r="C9" s="156" t="s">
        <v>16</v>
      </c>
      <c r="D9" s="156" t="s">
        <v>17</v>
      </c>
      <c r="E9" s="156"/>
      <c r="F9" s="156"/>
      <c r="G9" s="156"/>
      <c r="H9" s="156" t="s">
        <v>18</v>
      </c>
      <c r="I9" s="156" t="s">
        <v>481</v>
      </c>
      <c r="J9" s="156" t="s">
        <v>20</v>
      </c>
      <c r="K9" s="156" t="s">
        <v>481</v>
      </c>
      <c r="L9" s="156"/>
      <c r="M9" s="156"/>
      <c r="N9" s="156"/>
      <c r="O9" s="156" t="s">
        <v>22</v>
      </c>
      <c r="P9" s="156" t="s">
        <v>23</v>
      </c>
      <c r="Q9" s="156" t="s">
        <v>20</v>
      </c>
      <c r="R9" s="156" t="s">
        <v>481</v>
      </c>
      <c r="S9" s="156"/>
      <c r="T9" s="156"/>
      <c r="U9" s="156" t="s">
        <v>22</v>
      </c>
      <c r="V9" s="156" t="s">
        <v>23</v>
      </c>
      <c r="W9" s="156" t="s">
        <v>20</v>
      </c>
      <c r="X9" s="156" t="s">
        <v>481</v>
      </c>
      <c r="Y9" s="156"/>
      <c r="Z9" s="156"/>
      <c r="AA9" s="156"/>
    </row>
    <row r="10" spans="1:27" ht="19.5" customHeight="1">
      <c r="A10" s="156"/>
      <c r="B10" s="156"/>
      <c r="C10" s="156"/>
      <c r="D10" s="156" t="s">
        <v>20</v>
      </c>
      <c r="E10" s="156" t="s">
        <v>481</v>
      </c>
      <c r="F10" s="156"/>
      <c r="G10" s="156"/>
      <c r="H10" s="156"/>
      <c r="I10" s="156"/>
      <c r="J10" s="156"/>
      <c r="K10" s="156" t="s">
        <v>18</v>
      </c>
      <c r="L10" s="156" t="s">
        <v>24</v>
      </c>
      <c r="M10" s="156"/>
      <c r="N10" s="156"/>
      <c r="O10" s="156"/>
      <c r="P10" s="156"/>
      <c r="Q10" s="156"/>
      <c r="R10" s="156" t="s">
        <v>18</v>
      </c>
      <c r="S10" s="156" t="s">
        <v>24</v>
      </c>
      <c r="T10" s="156"/>
      <c r="U10" s="156"/>
      <c r="V10" s="156"/>
      <c r="W10" s="156"/>
      <c r="X10" s="156" t="s">
        <v>18</v>
      </c>
      <c r="Y10" s="156" t="s">
        <v>24</v>
      </c>
      <c r="Z10" s="156"/>
      <c r="AA10" s="156"/>
    </row>
    <row r="11" spans="1:27" ht="18" customHeight="1">
      <c r="A11" s="156"/>
      <c r="B11" s="156"/>
      <c r="C11" s="156"/>
      <c r="D11" s="156"/>
      <c r="E11" s="156"/>
      <c r="F11" s="156"/>
      <c r="G11" s="156"/>
      <c r="H11" s="156"/>
      <c r="I11" s="156"/>
      <c r="J11" s="156"/>
      <c r="K11" s="156"/>
      <c r="L11" s="156" t="s">
        <v>25</v>
      </c>
      <c r="M11" s="156" t="s">
        <v>26</v>
      </c>
      <c r="N11" s="156"/>
      <c r="O11" s="156"/>
      <c r="P11" s="156"/>
      <c r="Q11" s="156"/>
      <c r="R11" s="156"/>
      <c r="S11" s="156" t="s">
        <v>25</v>
      </c>
      <c r="T11" s="156" t="s">
        <v>26</v>
      </c>
      <c r="U11" s="156"/>
      <c r="V11" s="156"/>
      <c r="W11" s="156"/>
      <c r="X11" s="156"/>
      <c r="Y11" s="156" t="s">
        <v>25</v>
      </c>
      <c r="Z11" s="156" t="s">
        <v>26</v>
      </c>
      <c r="AA11" s="156"/>
    </row>
    <row r="12" spans="1:27">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row>
    <row r="13" spans="1:27" ht="58.5" customHeight="1">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row>
    <row r="14" spans="1:27" s="147" customFormat="1" ht="18.75" customHeight="1">
      <c r="A14" s="145">
        <v>1</v>
      </c>
      <c r="B14" s="146">
        <v>2</v>
      </c>
      <c r="C14" s="145">
        <v>3</v>
      </c>
      <c r="D14" s="146">
        <v>4</v>
      </c>
      <c r="E14" s="145">
        <v>5</v>
      </c>
      <c r="F14" s="146">
        <v>6</v>
      </c>
      <c r="G14" s="145">
        <v>7</v>
      </c>
      <c r="H14" s="146">
        <v>8</v>
      </c>
      <c r="I14" s="145">
        <v>9</v>
      </c>
      <c r="J14" s="146">
        <v>10</v>
      </c>
      <c r="K14" s="145">
        <v>11</v>
      </c>
      <c r="L14" s="146">
        <v>12</v>
      </c>
      <c r="M14" s="145">
        <v>13</v>
      </c>
      <c r="N14" s="146">
        <v>14</v>
      </c>
      <c r="O14" s="145">
        <v>15</v>
      </c>
      <c r="P14" s="146">
        <v>16</v>
      </c>
      <c r="Q14" s="145">
        <v>17</v>
      </c>
      <c r="R14" s="146">
        <v>18</v>
      </c>
      <c r="S14" s="145">
        <v>19</v>
      </c>
      <c r="T14" s="146">
        <v>20</v>
      </c>
      <c r="U14" s="145">
        <v>21</v>
      </c>
      <c r="V14" s="146">
        <v>22</v>
      </c>
      <c r="W14" s="145">
        <v>23</v>
      </c>
      <c r="X14" s="146">
        <v>24</v>
      </c>
      <c r="Y14" s="145">
        <v>25</v>
      </c>
      <c r="Z14" s="146">
        <v>26</v>
      </c>
      <c r="AA14" s="145">
        <v>27</v>
      </c>
    </row>
    <row r="15" spans="1:27" s="78" customFormat="1" ht="21" customHeight="1">
      <c r="A15" s="75"/>
      <c r="B15" s="76" t="s">
        <v>482</v>
      </c>
      <c r="C15" s="76"/>
      <c r="D15" s="77">
        <f t="shared" ref="D15:X15" si="0">D16+D23</f>
        <v>62683</v>
      </c>
      <c r="E15" s="77">
        <f t="shared" si="0"/>
        <v>49665.089</v>
      </c>
      <c r="F15" s="77">
        <f t="shared" si="0"/>
        <v>40358</v>
      </c>
      <c r="G15" s="77">
        <f t="shared" si="0"/>
        <v>24376.413</v>
      </c>
      <c r="H15" s="77">
        <f t="shared" si="0"/>
        <v>15948</v>
      </c>
      <c r="I15" s="77">
        <f t="shared" si="0"/>
        <v>15948</v>
      </c>
      <c r="J15" s="77">
        <f t="shared" si="0"/>
        <v>27784</v>
      </c>
      <c r="K15" s="77">
        <f t="shared" si="0"/>
        <v>26629</v>
      </c>
      <c r="L15" s="77">
        <f t="shared" si="0"/>
        <v>0</v>
      </c>
      <c r="M15" s="77">
        <f t="shared" si="0"/>
        <v>0</v>
      </c>
      <c r="N15" s="77">
        <f t="shared" si="0"/>
        <v>7567.6710000000003</v>
      </c>
      <c r="O15" s="77">
        <f t="shared" si="0"/>
        <v>1798</v>
      </c>
      <c r="P15" s="77">
        <f t="shared" si="0"/>
        <v>1798.46</v>
      </c>
      <c r="Q15" s="77">
        <f t="shared" si="0"/>
        <v>60894.54</v>
      </c>
      <c r="R15" s="77">
        <f t="shared" si="0"/>
        <v>42576.54</v>
      </c>
      <c r="S15" s="77">
        <f t="shared" si="0"/>
        <v>0</v>
      </c>
      <c r="T15" s="77">
        <f t="shared" si="0"/>
        <v>0</v>
      </c>
      <c r="U15" s="77">
        <f t="shared" si="0"/>
        <v>1798</v>
      </c>
      <c r="V15" s="77">
        <f t="shared" si="0"/>
        <v>1798.46</v>
      </c>
      <c r="W15" s="77">
        <f t="shared" si="0"/>
        <v>34916.54</v>
      </c>
      <c r="X15" s="77">
        <f t="shared" si="0"/>
        <v>26628.54</v>
      </c>
      <c r="Y15" s="18">
        <f>U2</f>
        <v>0</v>
      </c>
      <c r="Z15" s="18"/>
      <c r="AA15" s="17"/>
    </row>
    <row r="16" spans="1:27" s="78" customFormat="1" ht="21" customHeight="1">
      <c r="A16" s="75" t="s">
        <v>29</v>
      </c>
      <c r="B16" s="55" t="s">
        <v>483</v>
      </c>
      <c r="C16" s="55"/>
      <c r="D16" s="77">
        <f>D19</f>
        <v>14825</v>
      </c>
      <c r="E16" s="77">
        <f t="shared" ref="E16:X16" si="1">E19</f>
        <v>3155</v>
      </c>
      <c r="F16" s="77">
        <f t="shared" si="1"/>
        <v>1155</v>
      </c>
      <c r="G16" s="77">
        <f t="shared" si="1"/>
        <v>11120</v>
      </c>
      <c r="H16" s="77">
        <f t="shared" si="1"/>
        <v>1120</v>
      </c>
      <c r="I16" s="77">
        <f t="shared" si="1"/>
        <v>1120</v>
      </c>
      <c r="J16" s="77">
        <f t="shared" si="1"/>
        <v>2254</v>
      </c>
      <c r="K16" s="77">
        <f t="shared" si="1"/>
        <v>2254</v>
      </c>
      <c r="L16" s="77">
        <f t="shared" si="1"/>
        <v>0</v>
      </c>
      <c r="M16" s="77">
        <f t="shared" si="1"/>
        <v>0</v>
      </c>
      <c r="N16" s="77">
        <f t="shared" si="1"/>
        <v>0</v>
      </c>
      <c r="O16" s="77">
        <f t="shared" si="1"/>
        <v>1431</v>
      </c>
      <c r="P16" s="77">
        <f t="shared" si="1"/>
        <v>10</v>
      </c>
      <c r="Q16" s="77">
        <f t="shared" si="1"/>
        <v>14825</v>
      </c>
      <c r="R16" s="77">
        <f t="shared" si="1"/>
        <v>4795</v>
      </c>
      <c r="S16" s="77">
        <f t="shared" si="1"/>
        <v>0</v>
      </c>
      <c r="T16" s="77">
        <f t="shared" si="1"/>
        <v>0</v>
      </c>
      <c r="U16" s="77">
        <f t="shared" si="1"/>
        <v>1431</v>
      </c>
      <c r="V16" s="77">
        <f>V19</f>
        <v>10</v>
      </c>
      <c r="W16" s="77">
        <f t="shared" si="1"/>
        <v>3675</v>
      </c>
      <c r="X16" s="77">
        <f t="shared" si="1"/>
        <v>3675</v>
      </c>
      <c r="Y16" s="18"/>
      <c r="Z16" s="18"/>
      <c r="AA16" s="17"/>
    </row>
    <row r="17" spans="1:27" s="78" customFormat="1" ht="21" customHeight="1">
      <c r="A17" s="54"/>
      <c r="B17" s="55" t="s">
        <v>484</v>
      </c>
      <c r="C17" s="55"/>
      <c r="D17" s="56"/>
      <c r="E17" s="56"/>
      <c r="F17" s="56"/>
      <c r="G17" s="56"/>
      <c r="H17" s="56"/>
      <c r="I17" s="56"/>
      <c r="J17" s="56"/>
      <c r="K17" s="56"/>
      <c r="L17" s="56"/>
      <c r="M17" s="56"/>
      <c r="N17" s="56"/>
      <c r="O17" s="56"/>
      <c r="P17" s="56"/>
      <c r="Q17" s="56"/>
      <c r="R17" s="56"/>
      <c r="S17" s="56"/>
      <c r="T17" s="56"/>
      <c r="U17" s="56"/>
      <c r="V17" s="56"/>
      <c r="W17" s="56"/>
      <c r="X17" s="56"/>
      <c r="Y17" s="56"/>
      <c r="Z17" s="56"/>
      <c r="AA17" s="56"/>
    </row>
    <row r="18" spans="1:27" s="78" customFormat="1" ht="38.25" customHeight="1">
      <c r="A18" s="54" t="s">
        <v>248</v>
      </c>
      <c r="B18" s="61" t="s">
        <v>485</v>
      </c>
      <c r="C18" s="61"/>
      <c r="D18" s="56"/>
      <c r="E18" s="56"/>
      <c r="F18" s="56"/>
      <c r="G18" s="56"/>
      <c r="H18" s="56"/>
      <c r="I18" s="56"/>
      <c r="J18" s="56"/>
      <c r="K18" s="56"/>
      <c r="L18" s="56"/>
      <c r="M18" s="56"/>
      <c r="N18" s="56"/>
      <c r="O18" s="56"/>
      <c r="P18" s="56"/>
      <c r="Q18" s="56"/>
      <c r="R18" s="56"/>
      <c r="S18" s="56"/>
      <c r="T18" s="56"/>
      <c r="U18" s="56"/>
      <c r="V18" s="56"/>
      <c r="W18" s="56"/>
      <c r="X18" s="56"/>
      <c r="Y18" s="56"/>
      <c r="Z18" s="56"/>
      <c r="AA18" s="56"/>
    </row>
    <row r="19" spans="1:27" s="78" customFormat="1" ht="38.25" customHeight="1">
      <c r="A19" s="54"/>
      <c r="B19" s="61" t="s">
        <v>486</v>
      </c>
      <c r="C19" s="61"/>
      <c r="D19" s="57">
        <f t="shared" ref="D19:X19" si="2">SUM(D20:D22)</f>
        <v>14825</v>
      </c>
      <c r="E19" s="57">
        <f t="shared" si="2"/>
        <v>3155</v>
      </c>
      <c r="F19" s="57">
        <f t="shared" si="2"/>
        <v>1155</v>
      </c>
      <c r="G19" s="57">
        <f t="shared" si="2"/>
        <v>11120</v>
      </c>
      <c r="H19" s="57">
        <f t="shared" si="2"/>
        <v>1120</v>
      </c>
      <c r="I19" s="57">
        <f t="shared" si="2"/>
        <v>1120</v>
      </c>
      <c r="J19" s="57">
        <f t="shared" si="2"/>
        <v>2254</v>
      </c>
      <c r="K19" s="57">
        <f t="shared" si="2"/>
        <v>2254</v>
      </c>
      <c r="L19" s="57">
        <f t="shared" si="2"/>
        <v>0</v>
      </c>
      <c r="M19" s="57">
        <f t="shared" si="2"/>
        <v>0</v>
      </c>
      <c r="N19" s="57">
        <f t="shared" si="2"/>
        <v>0</v>
      </c>
      <c r="O19" s="57">
        <f t="shared" si="2"/>
        <v>1431</v>
      </c>
      <c r="P19" s="57">
        <f t="shared" si="2"/>
        <v>10</v>
      </c>
      <c r="Q19" s="57">
        <f t="shared" si="2"/>
        <v>14825</v>
      </c>
      <c r="R19" s="57">
        <f t="shared" si="2"/>
        <v>4795</v>
      </c>
      <c r="S19" s="57">
        <f t="shared" si="2"/>
        <v>0</v>
      </c>
      <c r="T19" s="57">
        <f t="shared" si="2"/>
        <v>0</v>
      </c>
      <c r="U19" s="57">
        <f t="shared" si="2"/>
        <v>1431</v>
      </c>
      <c r="V19" s="57">
        <f t="shared" si="2"/>
        <v>10</v>
      </c>
      <c r="W19" s="57">
        <f t="shared" si="2"/>
        <v>3675</v>
      </c>
      <c r="X19" s="57">
        <f t="shared" si="2"/>
        <v>3675</v>
      </c>
      <c r="Y19" s="56"/>
      <c r="Z19" s="56"/>
      <c r="AA19" s="56"/>
    </row>
    <row r="20" spans="1:27" s="78" customFormat="1" ht="60">
      <c r="A20" s="33" t="s">
        <v>248</v>
      </c>
      <c r="B20" s="79" t="s">
        <v>487</v>
      </c>
      <c r="C20" s="79" t="s">
        <v>488</v>
      </c>
      <c r="D20" s="58">
        <v>2825</v>
      </c>
      <c r="E20" s="58">
        <v>1155</v>
      </c>
      <c r="F20" s="58">
        <v>1155</v>
      </c>
      <c r="G20" s="58">
        <v>1120</v>
      </c>
      <c r="H20" s="58">
        <v>1120</v>
      </c>
      <c r="I20" s="58">
        <v>1120</v>
      </c>
      <c r="J20" s="58">
        <v>254</v>
      </c>
      <c r="K20" s="58">
        <v>254</v>
      </c>
      <c r="L20" s="58"/>
      <c r="M20" s="58"/>
      <c r="N20" s="58"/>
      <c r="O20" s="58">
        <v>1431</v>
      </c>
      <c r="P20" s="58"/>
      <c r="Q20" s="58">
        <f>D20</f>
        <v>2825</v>
      </c>
      <c r="R20" s="58">
        <f>I20+K20+O20-P20</f>
        <v>2805</v>
      </c>
      <c r="S20" s="58"/>
      <c r="T20" s="58"/>
      <c r="U20" s="58">
        <f>+O20</f>
        <v>1431</v>
      </c>
      <c r="V20" s="58"/>
      <c r="W20" s="59">
        <f>K20-V20+U20</f>
        <v>1685</v>
      </c>
      <c r="X20" s="59">
        <f>W20</f>
        <v>1685</v>
      </c>
      <c r="Y20" s="56"/>
      <c r="Z20" s="56"/>
      <c r="AA20" s="56" t="s">
        <v>507</v>
      </c>
    </row>
    <row r="21" spans="1:27" s="78" customFormat="1" ht="42" customHeight="1">
      <c r="A21" s="54" t="s">
        <v>245</v>
      </c>
      <c r="B21" s="92" t="s">
        <v>489</v>
      </c>
      <c r="C21" s="92"/>
      <c r="D21" s="58"/>
      <c r="E21" s="58"/>
      <c r="F21" s="58"/>
      <c r="G21" s="58"/>
      <c r="H21" s="58"/>
      <c r="I21" s="58"/>
      <c r="J21" s="58"/>
      <c r="K21" s="58"/>
      <c r="L21" s="58"/>
      <c r="M21" s="58"/>
      <c r="N21" s="58"/>
      <c r="O21" s="58"/>
      <c r="P21" s="58"/>
      <c r="Q21" s="58"/>
      <c r="R21" s="58"/>
      <c r="S21" s="58"/>
      <c r="T21" s="58"/>
      <c r="U21" s="58"/>
      <c r="V21" s="58"/>
      <c r="W21" s="56"/>
      <c r="X21" s="56"/>
      <c r="Y21" s="56"/>
      <c r="Z21" s="56"/>
      <c r="AA21" s="56"/>
    </row>
    <row r="22" spans="1:27" s="78" customFormat="1" ht="39" customHeight="1">
      <c r="A22" s="33" t="s">
        <v>248</v>
      </c>
      <c r="B22" s="80" t="s">
        <v>490</v>
      </c>
      <c r="C22" s="79" t="s">
        <v>491</v>
      </c>
      <c r="D22" s="58">
        <v>12000</v>
      </c>
      <c r="E22" s="58">
        <v>2000</v>
      </c>
      <c r="F22" s="58"/>
      <c r="G22" s="58">
        <v>10000</v>
      </c>
      <c r="H22" s="58"/>
      <c r="I22" s="58"/>
      <c r="J22" s="58">
        <v>2000</v>
      </c>
      <c r="K22" s="58">
        <v>2000</v>
      </c>
      <c r="L22" s="58"/>
      <c r="M22" s="58"/>
      <c r="N22" s="58"/>
      <c r="O22" s="58"/>
      <c r="P22" s="58">
        <v>10</v>
      </c>
      <c r="Q22" s="58">
        <v>12000</v>
      </c>
      <c r="R22" s="58">
        <f>I22+K22+O22-P22</f>
        <v>1990</v>
      </c>
      <c r="S22" s="58"/>
      <c r="T22" s="58"/>
      <c r="U22" s="58"/>
      <c r="V22" s="58">
        <v>10</v>
      </c>
      <c r="W22" s="59">
        <f>K22-V22+U22</f>
        <v>1990</v>
      </c>
      <c r="X22" s="59">
        <f>W22</f>
        <v>1990</v>
      </c>
      <c r="Y22" s="56"/>
      <c r="Z22" s="56"/>
      <c r="AA22" s="56"/>
    </row>
    <row r="23" spans="1:27" s="78" customFormat="1" ht="21" customHeight="1">
      <c r="A23" s="54" t="s">
        <v>43</v>
      </c>
      <c r="B23" s="55" t="s">
        <v>492</v>
      </c>
      <c r="C23" s="81"/>
      <c r="D23" s="60">
        <f>D24</f>
        <v>47858</v>
      </c>
      <c r="E23" s="60">
        <f t="shared" ref="E23:X23" si="3">E24</f>
        <v>46510.089</v>
      </c>
      <c r="F23" s="60">
        <f t="shared" si="3"/>
        <v>39203</v>
      </c>
      <c r="G23" s="60">
        <f t="shared" si="3"/>
        <v>13256.413</v>
      </c>
      <c r="H23" s="60">
        <f t="shared" si="3"/>
        <v>14828</v>
      </c>
      <c r="I23" s="60">
        <f t="shared" si="3"/>
        <v>14828</v>
      </c>
      <c r="J23" s="60">
        <f t="shared" si="3"/>
        <v>25530</v>
      </c>
      <c r="K23" s="60">
        <f t="shared" si="3"/>
        <v>24375</v>
      </c>
      <c r="L23" s="60">
        <f t="shared" si="3"/>
        <v>0</v>
      </c>
      <c r="M23" s="60">
        <f t="shared" si="3"/>
        <v>0</v>
      </c>
      <c r="N23" s="60">
        <f t="shared" si="3"/>
        <v>7567.6710000000003</v>
      </c>
      <c r="O23" s="60">
        <f t="shared" si="3"/>
        <v>367</v>
      </c>
      <c r="P23" s="60">
        <f t="shared" si="3"/>
        <v>1788.46</v>
      </c>
      <c r="Q23" s="60">
        <f t="shared" si="3"/>
        <v>46069.54</v>
      </c>
      <c r="R23" s="60">
        <f t="shared" si="3"/>
        <v>37781.54</v>
      </c>
      <c r="S23" s="60">
        <f t="shared" si="3"/>
        <v>0</v>
      </c>
      <c r="T23" s="60">
        <f t="shared" si="3"/>
        <v>0</v>
      </c>
      <c r="U23" s="60">
        <f t="shared" si="3"/>
        <v>367</v>
      </c>
      <c r="V23" s="60">
        <f t="shared" si="3"/>
        <v>1788.46</v>
      </c>
      <c r="W23" s="60">
        <f t="shared" si="3"/>
        <v>31241.54</v>
      </c>
      <c r="X23" s="60">
        <f t="shared" si="3"/>
        <v>22953.54</v>
      </c>
      <c r="Y23" s="56"/>
      <c r="Z23" s="56"/>
      <c r="AA23" s="56"/>
    </row>
    <row r="24" spans="1:27" ht="21" customHeight="1">
      <c r="A24" s="20"/>
      <c r="B24" s="55" t="s">
        <v>484</v>
      </c>
      <c r="C24" s="81"/>
      <c r="D24" s="60">
        <f t="shared" ref="D24:X24" si="4">D25+D30</f>
        <v>47858</v>
      </c>
      <c r="E24" s="60">
        <f t="shared" si="4"/>
        <v>46510.089</v>
      </c>
      <c r="F24" s="60">
        <f t="shared" si="4"/>
        <v>39203</v>
      </c>
      <c r="G24" s="60">
        <f t="shared" si="4"/>
        <v>13256.413</v>
      </c>
      <c r="H24" s="60">
        <f t="shared" si="4"/>
        <v>14828</v>
      </c>
      <c r="I24" s="60">
        <f t="shared" si="4"/>
        <v>14828</v>
      </c>
      <c r="J24" s="60">
        <f t="shared" si="4"/>
        <v>25530</v>
      </c>
      <c r="K24" s="60">
        <f t="shared" si="4"/>
        <v>24375</v>
      </c>
      <c r="L24" s="60">
        <f t="shared" si="4"/>
        <v>0</v>
      </c>
      <c r="M24" s="60">
        <f t="shared" si="4"/>
        <v>0</v>
      </c>
      <c r="N24" s="60">
        <f t="shared" si="4"/>
        <v>7567.6710000000003</v>
      </c>
      <c r="O24" s="60">
        <f t="shared" si="4"/>
        <v>367</v>
      </c>
      <c r="P24" s="60">
        <f t="shared" si="4"/>
        <v>1788.46</v>
      </c>
      <c r="Q24" s="60">
        <f t="shared" si="4"/>
        <v>46069.54</v>
      </c>
      <c r="R24" s="60">
        <f t="shared" si="4"/>
        <v>37781.54</v>
      </c>
      <c r="S24" s="60">
        <f t="shared" si="4"/>
        <v>0</v>
      </c>
      <c r="T24" s="60">
        <f t="shared" si="4"/>
        <v>0</v>
      </c>
      <c r="U24" s="60">
        <f t="shared" si="4"/>
        <v>367</v>
      </c>
      <c r="V24" s="60">
        <f t="shared" si="4"/>
        <v>1788.46</v>
      </c>
      <c r="W24" s="60">
        <f t="shared" si="4"/>
        <v>31241.54</v>
      </c>
      <c r="X24" s="60">
        <f t="shared" si="4"/>
        <v>22953.54</v>
      </c>
      <c r="Y24" s="56"/>
      <c r="Z24" s="56"/>
      <c r="AA24" s="56"/>
    </row>
    <row r="25" spans="1:27" ht="39.75" customHeight="1">
      <c r="A25" s="54" t="s">
        <v>248</v>
      </c>
      <c r="B25" s="61" t="s">
        <v>486</v>
      </c>
      <c r="C25" s="62"/>
      <c r="D25" s="60">
        <f t="shared" ref="D25:X25" si="5">SUM(D26:D29)</f>
        <v>40358</v>
      </c>
      <c r="E25" s="60">
        <f t="shared" si="5"/>
        <v>39704.089</v>
      </c>
      <c r="F25" s="60">
        <f t="shared" si="5"/>
        <v>39203</v>
      </c>
      <c r="G25" s="60">
        <f t="shared" si="5"/>
        <v>13256.413</v>
      </c>
      <c r="H25" s="60">
        <f t="shared" si="5"/>
        <v>14828</v>
      </c>
      <c r="I25" s="60">
        <f t="shared" si="5"/>
        <v>14828</v>
      </c>
      <c r="J25" s="60">
        <f t="shared" si="5"/>
        <v>25530</v>
      </c>
      <c r="K25" s="60">
        <f t="shared" si="5"/>
        <v>24375</v>
      </c>
      <c r="L25" s="60">
        <f t="shared" si="5"/>
        <v>0</v>
      </c>
      <c r="M25" s="60">
        <f t="shared" si="5"/>
        <v>0</v>
      </c>
      <c r="N25" s="60">
        <f t="shared" si="5"/>
        <v>7567.6710000000003</v>
      </c>
      <c r="O25" s="60">
        <f t="shared" si="5"/>
        <v>0</v>
      </c>
      <c r="P25" s="60">
        <f t="shared" si="5"/>
        <v>1788.46</v>
      </c>
      <c r="Q25" s="60">
        <f t="shared" si="5"/>
        <v>38569.54</v>
      </c>
      <c r="R25" s="60">
        <f t="shared" si="5"/>
        <v>37414.54</v>
      </c>
      <c r="S25" s="60">
        <f t="shared" si="5"/>
        <v>0</v>
      </c>
      <c r="T25" s="60">
        <f t="shared" si="5"/>
        <v>0</v>
      </c>
      <c r="U25" s="60">
        <f t="shared" si="5"/>
        <v>0</v>
      </c>
      <c r="V25" s="60">
        <f t="shared" si="5"/>
        <v>1788.46</v>
      </c>
      <c r="W25" s="60">
        <f t="shared" si="5"/>
        <v>23741.54</v>
      </c>
      <c r="X25" s="60">
        <f t="shared" si="5"/>
        <v>22586.54</v>
      </c>
      <c r="Y25" s="63"/>
      <c r="Z25" s="63"/>
      <c r="AA25" s="63"/>
    </row>
    <row r="26" spans="1:27" ht="45">
      <c r="A26" s="64">
        <v>1</v>
      </c>
      <c r="B26" s="56" t="s">
        <v>493</v>
      </c>
      <c r="C26" s="65" t="s">
        <v>494</v>
      </c>
      <c r="D26" s="70">
        <v>14990</v>
      </c>
      <c r="E26" s="70">
        <v>14900</v>
      </c>
      <c r="F26" s="70">
        <v>14900</v>
      </c>
      <c r="G26" s="70">
        <v>7000.192</v>
      </c>
      <c r="H26" s="70">
        <v>7500</v>
      </c>
      <c r="I26" s="70">
        <v>7500</v>
      </c>
      <c r="J26" s="70">
        <v>7490</v>
      </c>
      <c r="K26" s="70">
        <v>7400</v>
      </c>
      <c r="L26" s="70"/>
      <c r="M26" s="70"/>
      <c r="N26" s="70">
        <v>2282.1280000000002</v>
      </c>
      <c r="O26" s="70"/>
      <c r="P26" s="70">
        <v>546.86900000000003</v>
      </c>
      <c r="Q26" s="49">
        <f>H26+J26+O26-P26</f>
        <v>14443.130999999999</v>
      </c>
      <c r="R26" s="49">
        <f t="shared" ref="R26:R29" si="6">I26+K26+O26-P26</f>
        <v>14353.130999999999</v>
      </c>
      <c r="S26" s="70"/>
      <c r="T26" s="70"/>
      <c r="U26" s="70"/>
      <c r="V26" s="70">
        <v>546.86900000000003</v>
      </c>
      <c r="W26" s="49">
        <f>J26-V26</f>
        <v>6943.1310000000003</v>
      </c>
      <c r="X26" s="49">
        <f>K26-V26</f>
        <v>6853.1310000000003</v>
      </c>
      <c r="Y26" s="70"/>
      <c r="Z26" s="70"/>
      <c r="AA26" s="56"/>
    </row>
    <row r="27" spans="1:27" ht="45">
      <c r="A27" s="64">
        <v>2</v>
      </c>
      <c r="B27" s="56" t="s">
        <v>495</v>
      </c>
      <c r="C27" s="65" t="s">
        <v>496</v>
      </c>
      <c r="D27" s="70">
        <v>11500</v>
      </c>
      <c r="E27" s="70">
        <v>11142</v>
      </c>
      <c r="F27" s="70">
        <v>10641.5</v>
      </c>
      <c r="G27" s="70">
        <v>5109.5479999999998</v>
      </c>
      <c r="H27" s="70">
        <v>6000</v>
      </c>
      <c r="I27" s="70">
        <v>6000</v>
      </c>
      <c r="J27" s="70">
        <v>5500</v>
      </c>
      <c r="K27" s="70">
        <v>4641.5</v>
      </c>
      <c r="L27" s="70"/>
      <c r="M27" s="70"/>
      <c r="N27" s="70">
        <v>139.9</v>
      </c>
      <c r="O27" s="70"/>
      <c r="P27" s="70">
        <v>260.82400000000001</v>
      </c>
      <c r="Q27" s="49">
        <f t="shared" ref="Q27:Q29" si="7">H27+J27+O27-P27</f>
        <v>11239.175999999999</v>
      </c>
      <c r="R27" s="49">
        <f t="shared" si="6"/>
        <v>10380.675999999999</v>
      </c>
      <c r="S27" s="70"/>
      <c r="T27" s="70"/>
      <c r="U27" s="70"/>
      <c r="V27" s="70">
        <v>260.82400000000001</v>
      </c>
      <c r="W27" s="49">
        <f t="shared" ref="W27:W29" si="8">J27-V27</f>
        <v>5239.1760000000004</v>
      </c>
      <c r="X27" s="49">
        <f t="shared" ref="X27:X29" si="9">K27-V27</f>
        <v>4380.6760000000004</v>
      </c>
      <c r="Y27" s="70"/>
      <c r="Z27" s="70"/>
      <c r="AA27" s="56"/>
    </row>
    <row r="28" spans="1:27" ht="45">
      <c r="A28" s="64">
        <v>3</v>
      </c>
      <c r="B28" s="56" t="s">
        <v>497</v>
      </c>
      <c r="C28" s="65" t="s">
        <v>498</v>
      </c>
      <c r="D28" s="70">
        <v>2800</v>
      </c>
      <c r="E28" s="70">
        <v>2628</v>
      </c>
      <c r="F28" s="70">
        <v>2627.5</v>
      </c>
      <c r="G28" s="70">
        <v>1146.673</v>
      </c>
      <c r="H28" s="70">
        <v>1328</v>
      </c>
      <c r="I28" s="70">
        <v>1328</v>
      </c>
      <c r="J28" s="70">
        <v>1472</v>
      </c>
      <c r="K28" s="70">
        <v>1299.5</v>
      </c>
      <c r="L28" s="70"/>
      <c r="M28" s="70"/>
      <c r="N28" s="70">
        <v>61.942999999999998</v>
      </c>
      <c r="O28" s="70"/>
      <c r="P28" s="70">
        <v>108.033</v>
      </c>
      <c r="Q28" s="49">
        <f t="shared" si="7"/>
        <v>2691.9670000000001</v>
      </c>
      <c r="R28" s="49">
        <f t="shared" si="6"/>
        <v>2519.4670000000001</v>
      </c>
      <c r="S28" s="70"/>
      <c r="T28" s="70"/>
      <c r="U28" s="70"/>
      <c r="V28" s="70">
        <v>108.033</v>
      </c>
      <c r="W28" s="49">
        <f t="shared" si="8"/>
        <v>1363.9670000000001</v>
      </c>
      <c r="X28" s="49">
        <f t="shared" si="9"/>
        <v>1191.4670000000001</v>
      </c>
      <c r="Y28" s="70"/>
      <c r="Z28" s="70"/>
      <c r="AA28" s="56"/>
    </row>
    <row r="29" spans="1:27" ht="45">
      <c r="A29" s="64">
        <v>4</v>
      </c>
      <c r="B29" s="56" t="s">
        <v>499</v>
      </c>
      <c r="C29" s="65" t="s">
        <v>500</v>
      </c>
      <c r="D29" s="70">
        <v>11068</v>
      </c>
      <c r="E29" s="70">
        <v>11034.089</v>
      </c>
      <c r="F29" s="70">
        <v>11034</v>
      </c>
      <c r="G29" s="70"/>
      <c r="H29" s="70"/>
      <c r="I29" s="70"/>
      <c r="J29" s="70">
        <v>11068</v>
      </c>
      <c r="K29" s="70">
        <v>11034</v>
      </c>
      <c r="L29" s="70"/>
      <c r="M29" s="70"/>
      <c r="N29" s="70">
        <v>5083.7</v>
      </c>
      <c r="O29" s="70"/>
      <c r="P29" s="70">
        <v>872.73400000000004</v>
      </c>
      <c r="Q29" s="49">
        <f t="shared" si="7"/>
        <v>10195.266</v>
      </c>
      <c r="R29" s="49">
        <f t="shared" si="6"/>
        <v>10161.266</v>
      </c>
      <c r="S29" s="70"/>
      <c r="T29" s="70"/>
      <c r="U29" s="70"/>
      <c r="V29" s="70">
        <v>872.73400000000004</v>
      </c>
      <c r="W29" s="49">
        <f t="shared" si="8"/>
        <v>10195.266</v>
      </c>
      <c r="X29" s="49">
        <f t="shared" si="9"/>
        <v>10161.266</v>
      </c>
      <c r="Y29" s="70"/>
      <c r="Z29" s="70"/>
      <c r="AA29" s="56"/>
    </row>
    <row r="30" spans="1:27" ht="48.75" customHeight="1">
      <c r="A30" s="66" t="s">
        <v>501</v>
      </c>
      <c r="B30" s="63" t="s">
        <v>502</v>
      </c>
      <c r="C30" s="63"/>
      <c r="D30" s="67">
        <f>D31</f>
        <v>7500</v>
      </c>
      <c r="E30" s="67">
        <f t="shared" ref="E30:Z30" si="10">E31</f>
        <v>6806</v>
      </c>
      <c r="F30" s="67">
        <f t="shared" si="10"/>
        <v>0</v>
      </c>
      <c r="G30" s="67">
        <f t="shared" si="10"/>
        <v>0</v>
      </c>
      <c r="H30" s="67">
        <f t="shared" si="10"/>
        <v>0</v>
      </c>
      <c r="I30" s="67">
        <f t="shared" si="10"/>
        <v>0</v>
      </c>
      <c r="J30" s="67">
        <f t="shared" si="10"/>
        <v>0</v>
      </c>
      <c r="K30" s="67">
        <f t="shared" si="10"/>
        <v>0</v>
      </c>
      <c r="L30" s="67">
        <f t="shared" si="10"/>
        <v>0</v>
      </c>
      <c r="M30" s="67">
        <f t="shared" si="10"/>
        <v>0</v>
      </c>
      <c r="N30" s="67">
        <f t="shared" si="10"/>
        <v>0</v>
      </c>
      <c r="O30" s="67">
        <f t="shared" si="10"/>
        <v>367</v>
      </c>
      <c r="P30" s="67">
        <f t="shared" si="10"/>
        <v>0</v>
      </c>
      <c r="Q30" s="67">
        <f t="shared" si="10"/>
        <v>7500</v>
      </c>
      <c r="R30" s="67">
        <f t="shared" si="10"/>
        <v>367</v>
      </c>
      <c r="S30" s="67">
        <f t="shared" si="10"/>
        <v>0</v>
      </c>
      <c r="T30" s="67">
        <f t="shared" si="10"/>
        <v>0</v>
      </c>
      <c r="U30" s="67">
        <f t="shared" si="10"/>
        <v>367</v>
      </c>
      <c r="V30" s="67">
        <f t="shared" si="10"/>
        <v>0</v>
      </c>
      <c r="W30" s="67">
        <f t="shared" si="10"/>
        <v>7500</v>
      </c>
      <c r="X30" s="67">
        <f t="shared" si="10"/>
        <v>367</v>
      </c>
      <c r="Y30" s="67">
        <f t="shared" si="10"/>
        <v>0</v>
      </c>
      <c r="Z30" s="67">
        <f t="shared" si="10"/>
        <v>0</v>
      </c>
      <c r="AA30" s="63"/>
    </row>
    <row r="31" spans="1:27" ht="36.75" customHeight="1">
      <c r="A31" s="68">
        <v>1</v>
      </c>
      <c r="B31" s="69" t="s">
        <v>503</v>
      </c>
      <c r="C31" s="56"/>
      <c r="D31" s="70">
        <v>7500</v>
      </c>
      <c r="E31" s="70">
        <v>6806</v>
      </c>
      <c r="F31" s="71"/>
      <c r="G31" s="71"/>
      <c r="H31" s="71"/>
      <c r="I31" s="71"/>
      <c r="J31" s="71"/>
      <c r="K31" s="71"/>
      <c r="L31" s="71"/>
      <c r="M31" s="71"/>
      <c r="N31" s="71"/>
      <c r="O31" s="70">
        <f>1788-(1431-10)</f>
        <v>367</v>
      </c>
      <c r="P31" s="70"/>
      <c r="Q31" s="70">
        <v>7500</v>
      </c>
      <c r="R31" s="70">
        <f>O31</f>
        <v>367</v>
      </c>
      <c r="S31" s="70"/>
      <c r="T31" s="70"/>
      <c r="U31" s="70">
        <f>O31</f>
        <v>367</v>
      </c>
      <c r="V31" s="70"/>
      <c r="W31" s="70">
        <v>7500</v>
      </c>
      <c r="X31" s="70">
        <f>R31</f>
        <v>367</v>
      </c>
      <c r="Y31" s="70"/>
      <c r="Z31" s="70"/>
      <c r="AA31" s="47" t="s">
        <v>504</v>
      </c>
    </row>
    <row r="32" spans="1:27" ht="52.5" customHeight="1">
      <c r="A32" s="63" t="s">
        <v>505</v>
      </c>
      <c r="B32" s="63" t="s">
        <v>506</v>
      </c>
      <c r="C32" s="63"/>
      <c r="D32" s="71"/>
      <c r="E32" s="71"/>
      <c r="F32" s="71"/>
      <c r="G32" s="71"/>
      <c r="H32" s="71"/>
      <c r="I32" s="71"/>
      <c r="J32" s="71"/>
      <c r="K32" s="71"/>
      <c r="L32" s="71"/>
      <c r="M32" s="71"/>
      <c r="N32" s="71"/>
      <c r="O32" s="71"/>
      <c r="P32" s="71"/>
      <c r="Q32" s="71"/>
      <c r="R32" s="71"/>
      <c r="S32" s="71"/>
      <c r="T32" s="71"/>
      <c r="U32" s="49">
        <v>1431</v>
      </c>
      <c r="V32" s="71"/>
      <c r="W32" s="71"/>
      <c r="X32" s="71"/>
      <c r="Y32" s="71"/>
      <c r="Z32" s="71"/>
      <c r="AA32" s="56"/>
    </row>
  </sheetData>
  <mergeCells count="47">
    <mergeCell ref="Y11:Y13"/>
    <mergeCell ref="Z11:Z13"/>
    <mergeCell ref="W9:W13"/>
    <mergeCell ref="X9:Z9"/>
    <mergeCell ref="S10:T10"/>
    <mergeCell ref="X10:X13"/>
    <mergeCell ref="Y10:Z10"/>
    <mergeCell ref="U9:U13"/>
    <mergeCell ref="V9:V13"/>
    <mergeCell ref="K10:K13"/>
    <mergeCell ref="L10:M10"/>
    <mergeCell ref="R10:R13"/>
    <mergeCell ref="Q9:Q13"/>
    <mergeCell ref="R9:T9"/>
    <mergeCell ref="L11:L13"/>
    <mergeCell ref="M11:M13"/>
    <mergeCell ref="S11:S13"/>
    <mergeCell ref="T11:T13"/>
    <mergeCell ref="W7:Z8"/>
    <mergeCell ref="AA7:AA13"/>
    <mergeCell ref="C9:C13"/>
    <mergeCell ref="D9:E9"/>
    <mergeCell ref="H9:H13"/>
    <mergeCell ref="I9:I13"/>
    <mergeCell ref="J9:J13"/>
    <mergeCell ref="K9:M9"/>
    <mergeCell ref="O9:O13"/>
    <mergeCell ref="P9:P13"/>
    <mergeCell ref="H7:I8"/>
    <mergeCell ref="J7:M8"/>
    <mergeCell ref="N7:N13"/>
    <mergeCell ref="O7:P8"/>
    <mergeCell ref="Q7:T8"/>
    <mergeCell ref="U7:V8"/>
    <mergeCell ref="A1:AA1"/>
    <mergeCell ref="A2:AA2"/>
    <mergeCell ref="A3:AA3"/>
    <mergeCell ref="A4:AA4"/>
    <mergeCell ref="G6:AA6"/>
    <mergeCell ref="A5:AA5"/>
    <mergeCell ref="A7:A13"/>
    <mergeCell ref="B7:B13"/>
    <mergeCell ref="C7:E8"/>
    <mergeCell ref="F7:F13"/>
    <mergeCell ref="G7:G13"/>
    <mergeCell ref="D10:D13"/>
    <mergeCell ref="E10:E13"/>
  </mergeCells>
  <printOptions horizontalCentered="1"/>
  <pageMargins left="0" right="0" top="0.35" bottom="0.25" header="0.31496062992126" footer="0.31496062992126"/>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62"/>
  <sheetViews>
    <sheetView tabSelected="1" zoomScale="80" zoomScaleNormal="80" zoomScaleSheetLayoutView="85" workbookViewId="0">
      <selection activeCell="L162" sqref="L162"/>
    </sheetView>
  </sheetViews>
  <sheetFormatPr defaultRowHeight="15.75"/>
  <cols>
    <col min="1" max="1" width="5.25" style="128" customWidth="1"/>
    <col min="2" max="2" width="36" style="53" customWidth="1"/>
    <col min="3" max="3" width="0" style="53" hidden="1" customWidth="1"/>
    <col min="4" max="4" width="21" style="53" customWidth="1"/>
    <col min="5" max="5" width="11.5" style="53" customWidth="1"/>
    <col min="6" max="6" width="10.5" style="53" customWidth="1"/>
    <col min="7" max="10" width="0" style="53" hidden="1" customWidth="1"/>
    <col min="11" max="11" width="10.625" style="53" customWidth="1"/>
    <col min="12" max="12" width="12.875" style="53" customWidth="1"/>
    <col min="13" max="13" width="11.5" style="53" customWidth="1"/>
    <col min="14" max="14" width="9.125" style="53" bestFit="1" customWidth="1"/>
    <col min="15" max="15" width="9.75" style="53" hidden="1" customWidth="1"/>
    <col min="16" max="16" width="9.125" style="53" bestFit="1" customWidth="1"/>
    <col min="17" max="17" width="10.375" style="53" customWidth="1"/>
    <col min="18" max="18" width="12.25" style="53" customWidth="1"/>
    <col min="19" max="19" width="12.5" style="53" customWidth="1"/>
    <col min="20" max="20" width="13.75" style="53" customWidth="1"/>
    <col min="21" max="21" width="9.125" style="53" bestFit="1" customWidth="1"/>
    <col min="22" max="27" width="9" style="53" hidden="1" customWidth="1"/>
    <col min="28" max="16384" width="9" style="53"/>
  </cols>
  <sheetData>
    <row r="2" spans="1:28" s="74" customFormat="1">
      <c r="A2" s="177" t="s">
        <v>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row>
    <row r="3" spans="1:28" s="74" customFormat="1">
      <c r="A3" s="177" t="s">
        <v>223</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row>
    <row r="4" spans="1:28" s="93" customFormat="1" ht="18.75">
      <c r="A4" s="178" t="str">
        <f>'DC NSDP 2020 (01)'!A4:AA4</f>
        <v>(Kèm theo Nghị quyết số: 165 /NQ-HĐND ngày 15 tháng 7 năm 2020 của HĐND tỉnh Điện Biên)</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row>
    <row r="5" spans="1:28">
      <c r="A5" s="179" t="s">
        <v>222</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row>
    <row r="7" spans="1:28">
      <c r="A7" s="162" t="s">
        <v>3</v>
      </c>
      <c r="B7" s="162" t="s">
        <v>4</v>
      </c>
      <c r="C7" s="162" t="s">
        <v>138</v>
      </c>
      <c r="D7" s="165" t="s">
        <v>5</v>
      </c>
      <c r="E7" s="166"/>
      <c r="F7" s="167"/>
      <c r="G7" s="165" t="s">
        <v>139</v>
      </c>
      <c r="H7" s="162" t="s">
        <v>7</v>
      </c>
      <c r="I7" s="165" t="s">
        <v>8</v>
      </c>
      <c r="J7" s="167"/>
      <c r="K7" s="165" t="s">
        <v>140</v>
      </c>
      <c r="L7" s="166"/>
      <c r="M7" s="166"/>
      <c r="N7" s="167"/>
      <c r="O7" s="162" t="s">
        <v>10</v>
      </c>
      <c r="P7" s="165" t="s">
        <v>141</v>
      </c>
      <c r="Q7" s="167"/>
      <c r="R7" s="165" t="s">
        <v>142</v>
      </c>
      <c r="S7" s="166"/>
      <c r="T7" s="166"/>
      <c r="U7" s="167"/>
      <c r="V7" s="165" t="s">
        <v>13</v>
      </c>
      <c r="W7" s="167"/>
      <c r="X7" s="165" t="s">
        <v>14</v>
      </c>
      <c r="Y7" s="166"/>
      <c r="Z7" s="166"/>
      <c r="AA7" s="167"/>
      <c r="AB7" s="162" t="s">
        <v>15</v>
      </c>
    </row>
    <row r="8" spans="1:28" ht="32.25" customHeight="1">
      <c r="A8" s="163"/>
      <c r="B8" s="163"/>
      <c r="C8" s="163"/>
      <c r="D8" s="168"/>
      <c r="E8" s="169"/>
      <c r="F8" s="170"/>
      <c r="G8" s="171"/>
      <c r="H8" s="163"/>
      <c r="I8" s="168"/>
      <c r="J8" s="170"/>
      <c r="K8" s="168"/>
      <c r="L8" s="169"/>
      <c r="M8" s="169"/>
      <c r="N8" s="170"/>
      <c r="O8" s="163"/>
      <c r="P8" s="168"/>
      <c r="Q8" s="170"/>
      <c r="R8" s="168"/>
      <c r="S8" s="169"/>
      <c r="T8" s="169"/>
      <c r="U8" s="170"/>
      <c r="V8" s="168"/>
      <c r="W8" s="170"/>
      <c r="X8" s="168"/>
      <c r="Y8" s="169"/>
      <c r="Z8" s="169"/>
      <c r="AA8" s="170"/>
      <c r="AB8" s="163"/>
    </row>
    <row r="9" spans="1:28">
      <c r="A9" s="163"/>
      <c r="B9" s="163"/>
      <c r="C9" s="163"/>
      <c r="D9" s="162" t="s">
        <v>16</v>
      </c>
      <c r="E9" s="172" t="s">
        <v>17</v>
      </c>
      <c r="F9" s="173"/>
      <c r="G9" s="171"/>
      <c r="H9" s="163"/>
      <c r="I9" s="162" t="s">
        <v>18</v>
      </c>
      <c r="J9" s="162" t="s">
        <v>143</v>
      </c>
      <c r="K9" s="162" t="s">
        <v>20</v>
      </c>
      <c r="L9" s="172" t="s">
        <v>144</v>
      </c>
      <c r="M9" s="174"/>
      <c r="N9" s="173"/>
      <c r="O9" s="163"/>
      <c r="P9" s="162" t="s">
        <v>22</v>
      </c>
      <c r="Q9" s="162" t="s">
        <v>23</v>
      </c>
      <c r="R9" s="162" t="s">
        <v>20</v>
      </c>
      <c r="S9" s="172" t="s">
        <v>144</v>
      </c>
      <c r="T9" s="174"/>
      <c r="U9" s="173"/>
      <c r="V9" s="162" t="s">
        <v>22</v>
      </c>
      <c r="W9" s="162" t="s">
        <v>23</v>
      </c>
      <c r="X9" s="162" t="s">
        <v>20</v>
      </c>
      <c r="Y9" s="172" t="s">
        <v>144</v>
      </c>
      <c r="Z9" s="174"/>
      <c r="AA9" s="173"/>
      <c r="AB9" s="163"/>
    </row>
    <row r="10" spans="1:28">
      <c r="A10" s="163"/>
      <c r="B10" s="163"/>
      <c r="C10" s="163"/>
      <c r="D10" s="163"/>
      <c r="E10" s="162" t="s">
        <v>20</v>
      </c>
      <c r="F10" s="162" t="s">
        <v>143</v>
      </c>
      <c r="G10" s="171"/>
      <c r="H10" s="163"/>
      <c r="I10" s="163"/>
      <c r="J10" s="163"/>
      <c r="K10" s="163"/>
      <c r="L10" s="162" t="s">
        <v>18</v>
      </c>
      <c r="M10" s="175" t="s">
        <v>24</v>
      </c>
      <c r="N10" s="176"/>
      <c r="O10" s="163"/>
      <c r="P10" s="163"/>
      <c r="Q10" s="163"/>
      <c r="R10" s="163"/>
      <c r="S10" s="162" t="s">
        <v>18</v>
      </c>
      <c r="T10" s="175" t="s">
        <v>24</v>
      </c>
      <c r="U10" s="176"/>
      <c r="V10" s="163"/>
      <c r="W10" s="163"/>
      <c r="X10" s="163"/>
      <c r="Y10" s="162" t="s">
        <v>18</v>
      </c>
      <c r="Z10" s="175" t="s">
        <v>24</v>
      </c>
      <c r="AA10" s="176"/>
      <c r="AB10" s="163"/>
    </row>
    <row r="11" spans="1:28">
      <c r="A11" s="163"/>
      <c r="B11" s="163"/>
      <c r="C11" s="163"/>
      <c r="D11" s="163"/>
      <c r="E11" s="163"/>
      <c r="F11" s="163"/>
      <c r="G11" s="171"/>
      <c r="H11" s="163"/>
      <c r="I11" s="163"/>
      <c r="J11" s="163"/>
      <c r="K11" s="163"/>
      <c r="L11" s="163"/>
      <c r="M11" s="180" t="s">
        <v>220</v>
      </c>
      <c r="N11" s="180" t="s">
        <v>26</v>
      </c>
      <c r="O11" s="163"/>
      <c r="P11" s="163"/>
      <c r="Q11" s="163"/>
      <c r="R11" s="163"/>
      <c r="S11" s="163"/>
      <c r="T11" s="180" t="s">
        <v>220</v>
      </c>
      <c r="U11" s="180" t="s">
        <v>26</v>
      </c>
      <c r="V11" s="163"/>
      <c r="W11" s="163"/>
      <c r="X11" s="163"/>
      <c r="Y11" s="163"/>
      <c r="Z11" s="180" t="s">
        <v>25</v>
      </c>
      <c r="AA11" s="180" t="s">
        <v>26</v>
      </c>
      <c r="AB11" s="163"/>
    </row>
    <row r="12" spans="1:28">
      <c r="A12" s="163"/>
      <c r="B12" s="163"/>
      <c r="C12" s="163"/>
      <c r="D12" s="163"/>
      <c r="E12" s="163"/>
      <c r="F12" s="163"/>
      <c r="G12" s="171"/>
      <c r="H12" s="163"/>
      <c r="I12" s="163"/>
      <c r="J12" s="163"/>
      <c r="K12" s="163"/>
      <c r="L12" s="163"/>
      <c r="M12" s="181"/>
      <c r="N12" s="181"/>
      <c r="O12" s="163"/>
      <c r="P12" s="163"/>
      <c r="Q12" s="163"/>
      <c r="R12" s="163"/>
      <c r="S12" s="163"/>
      <c r="T12" s="181"/>
      <c r="U12" s="181"/>
      <c r="V12" s="163"/>
      <c r="W12" s="163"/>
      <c r="X12" s="163"/>
      <c r="Y12" s="163"/>
      <c r="Z12" s="181"/>
      <c r="AA12" s="181"/>
      <c r="AB12" s="163"/>
    </row>
    <row r="13" spans="1:28" ht="25.5" customHeight="1">
      <c r="A13" s="164"/>
      <c r="B13" s="164"/>
      <c r="C13" s="164"/>
      <c r="D13" s="164"/>
      <c r="E13" s="164"/>
      <c r="F13" s="164"/>
      <c r="G13" s="168"/>
      <c r="H13" s="164"/>
      <c r="I13" s="164"/>
      <c r="J13" s="164"/>
      <c r="K13" s="164"/>
      <c r="L13" s="164"/>
      <c r="M13" s="182"/>
      <c r="N13" s="182"/>
      <c r="O13" s="164"/>
      <c r="P13" s="164"/>
      <c r="Q13" s="164"/>
      <c r="R13" s="164"/>
      <c r="S13" s="164"/>
      <c r="T13" s="182"/>
      <c r="U13" s="182"/>
      <c r="V13" s="164"/>
      <c r="W13" s="164"/>
      <c r="X13" s="164"/>
      <c r="Y13" s="164"/>
      <c r="Z13" s="182"/>
      <c r="AA13" s="182"/>
      <c r="AB13" s="164"/>
    </row>
    <row r="14" spans="1:28" s="93" customFormat="1">
      <c r="A14" s="148">
        <v>1</v>
      </c>
      <c r="B14" s="148">
        <v>2</v>
      </c>
      <c r="C14" s="148"/>
      <c r="D14" s="148">
        <v>3</v>
      </c>
      <c r="E14" s="148">
        <v>4</v>
      </c>
      <c r="F14" s="148">
        <v>5</v>
      </c>
      <c r="G14" s="148">
        <v>6</v>
      </c>
      <c r="H14" s="148">
        <v>7</v>
      </c>
      <c r="I14" s="148">
        <v>8</v>
      </c>
      <c r="J14" s="148">
        <v>9</v>
      </c>
      <c r="K14" s="148">
        <v>6</v>
      </c>
      <c r="L14" s="148">
        <v>7</v>
      </c>
      <c r="M14" s="148">
        <v>8</v>
      </c>
      <c r="N14" s="148">
        <v>9</v>
      </c>
      <c r="O14" s="148">
        <v>14</v>
      </c>
      <c r="P14" s="148">
        <v>10</v>
      </c>
      <c r="Q14" s="148">
        <v>11</v>
      </c>
      <c r="R14" s="148">
        <v>12</v>
      </c>
      <c r="S14" s="148">
        <v>13</v>
      </c>
      <c r="T14" s="148">
        <v>14</v>
      </c>
      <c r="U14" s="148">
        <v>15</v>
      </c>
      <c r="V14" s="148">
        <v>21</v>
      </c>
      <c r="W14" s="148">
        <v>22</v>
      </c>
      <c r="X14" s="148">
        <v>23</v>
      </c>
      <c r="Y14" s="148">
        <v>24</v>
      </c>
      <c r="Z14" s="148">
        <v>25</v>
      </c>
      <c r="AA14" s="148">
        <v>26</v>
      </c>
      <c r="AB14" s="148">
        <v>16</v>
      </c>
    </row>
    <row r="15" spans="1:28" s="95" customFormat="1" ht="44.25" customHeight="1">
      <c r="A15" s="41"/>
      <c r="B15" s="41" t="s">
        <v>28</v>
      </c>
      <c r="C15" s="41"/>
      <c r="D15" s="94"/>
      <c r="E15" s="73">
        <f>E16+E39+E63</f>
        <v>324989.88562399999</v>
      </c>
      <c r="F15" s="73">
        <f t="shared" ref="F15:AA15" si="0">F16+F39+F63</f>
        <v>218569.042285</v>
      </c>
      <c r="G15" s="73">
        <f t="shared" si="0"/>
        <v>0</v>
      </c>
      <c r="H15" s="73">
        <f t="shared" si="0"/>
        <v>0</v>
      </c>
      <c r="I15" s="73">
        <f t="shared" si="0"/>
        <v>0</v>
      </c>
      <c r="J15" s="73">
        <f t="shared" si="0"/>
        <v>0</v>
      </c>
      <c r="K15" s="73">
        <f t="shared" si="0"/>
        <v>480147</v>
      </c>
      <c r="L15" s="73">
        <f t="shared" si="0"/>
        <v>405357.54728499998</v>
      </c>
      <c r="M15" s="73">
        <f t="shared" si="0"/>
        <v>0</v>
      </c>
      <c r="N15" s="73">
        <f t="shared" si="0"/>
        <v>0</v>
      </c>
      <c r="O15" s="73">
        <f t="shared" si="0"/>
        <v>0</v>
      </c>
      <c r="P15" s="73">
        <f>P16+P39+P63+1</f>
        <v>11119.155000000001</v>
      </c>
      <c r="Q15" s="73">
        <f t="shared" si="0"/>
        <v>11118.542083</v>
      </c>
      <c r="R15" s="73">
        <f t="shared" si="0"/>
        <v>488492.01291699999</v>
      </c>
      <c r="S15" s="73">
        <f>S16+S39+S63+1</f>
        <v>405357.78020199994</v>
      </c>
      <c r="T15" s="73">
        <f t="shared" si="0"/>
        <v>0</v>
      </c>
      <c r="U15" s="73">
        <f t="shared" si="0"/>
        <v>0</v>
      </c>
      <c r="V15" s="73">
        <f t="shared" si="0"/>
        <v>0</v>
      </c>
      <c r="W15" s="73">
        <f t="shared" si="0"/>
        <v>0</v>
      </c>
      <c r="X15" s="73">
        <f t="shared" si="0"/>
        <v>0</v>
      </c>
      <c r="Y15" s="73">
        <f t="shared" si="0"/>
        <v>0</v>
      </c>
      <c r="Z15" s="73">
        <f t="shared" si="0"/>
        <v>0</v>
      </c>
      <c r="AA15" s="73">
        <f t="shared" si="0"/>
        <v>0</v>
      </c>
      <c r="AB15" s="149" t="s">
        <v>532</v>
      </c>
    </row>
    <row r="16" spans="1:28">
      <c r="A16" s="41" t="s">
        <v>29</v>
      </c>
      <c r="B16" s="42" t="s">
        <v>145</v>
      </c>
      <c r="C16" s="41"/>
      <c r="D16" s="96"/>
      <c r="E16" s="97">
        <f>E17+E34</f>
        <v>37698</v>
      </c>
      <c r="F16" s="97">
        <f t="shared" ref="F16:Y16" si="1">F17+F34</f>
        <v>34165</v>
      </c>
      <c r="G16" s="97">
        <f t="shared" si="1"/>
        <v>0</v>
      </c>
      <c r="H16" s="97">
        <f t="shared" si="1"/>
        <v>0</v>
      </c>
      <c r="I16" s="97">
        <f t="shared" si="1"/>
        <v>0</v>
      </c>
      <c r="J16" s="97">
        <f t="shared" si="1"/>
        <v>0</v>
      </c>
      <c r="K16" s="97">
        <f t="shared" si="1"/>
        <v>37606</v>
      </c>
      <c r="L16" s="97">
        <f t="shared" si="1"/>
        <v>33846</v>
      </c>
      <c r="M16" s="97">
        <f t="shared" si="1"/>
        <v>0</v>
      </c>
      <c r="N16" s="97">
        <f t="shared" si="1"/>
        <v>0</v>
      </c>
      <c r="O16" s="97">
        <f t="shared" si="1"/>
        <v>0</v>
      </c>
      <c r="P16" s="97">
        <f t="shared" si="1"/>
        <v>855</v>
      </c>
      <c r="Q16" s="97">
        <f t="shared" si="1"/>
        <v>855.40000000000009</v>
      </c>
      <c r="R16" s="97">
        <f t="shared" si="1"/>
        <v>37606</v>
      </c>
      <c r="S16" s="97">
        <f t="shared" si="1"/>
        <v>33845.599999999999</v>
      </c>
      <c r="T16" s="97">
        <f t="shared" si="1"/>
        <v>0</v>
      </c>
      <c r="U16" s="97">
        <f t="shared" si="1"/>
        <v>0</v>
      </c>
      <c r="V16" s="97">
        <f t="shared" si="1"/>
        <v>0</v>
      </c>
      <c r="W16" s="97">
        <f t="shared" si="1"/>
        <v>0</v>
      </c>
      <c r="X16" s="97">
        <f t="shared" si="1"/>
        <v>0</v>
      </c>
      <c r="Y16" s="97">
        <f t="shared" si="1"/>
        <v>0</v>
      </c>
      <c r="Z16" s="97"/>
      <c r="AA16" s="97"/>
      <c r="AB16" s="41"/>
    </row>
    <row r="17" spans="1:30" ht="20.25" customHeight="1">
      <c r="A17" s="41" t="s">
        <v>146</v>
      </c>
      <c r="B17" s="42" t="s">
        <v>147</v>
      </c>
      <c r="C17" s="41"/>
      <c r="D17" s="72"/>
      <c r="E17" s="73">
        <f>SUM(E18:E33)</f>
        <v>24992</v>
      </c>
      <c r="F17" s="73">
        <f t="shared" ref="F17:Y17" si="2">SUM(F18:F33)</f>
        <v>21499</v>
      </c>
      <c r="G17" s="73">
        <f t="shared" si="2"/>
        <v>0</v>
      </c>
      <c r="H17" s="73">
        <f t="shared" si="2"/>
        <v>0</v>
      </c>
      <c r="I17" s="73">
        <f t="shared" si="2"/>
        <v>0</v>
      </c>
      <c r="J17" s="73">
        <f t="shared" si="2"/>
        <v>0</v>
      </c>
      <c r="K17" s="73">
        <f t="shared" si="2"/>
        <v>25599</v>
      </c>
      <c r="L17" s="73">
        <f t="shared" si="2"/>
        <v>22383</v>
      </c>
      <c r="M17" s="73">
        <f t="shared" si="2"/>
        <v>0</v>
      </c>
      <c r="N17" s="73">
        <f t="shared" si="2"/>
        <v>0</v>
      </c>
      <c r="O17" s="73">
        <f t="shared" si="2"/>
        <v>0</v>
      </c>
      <c r="P17" s="73">
        <f t="shared" si="2"/>
        <v>660</v>
      </c>
      <c r="Q17" s="73">
        <f t="shared" si="2"/>
        <v>660</v>
      </c>
      <c r="R17" s="73">
        <f t="shared" si="2"/>
        <v>25599</v>
      </c>
      <c r="S17" s="73">
        <f t="shared" si="2"/>
        <v>22383</v>
      </c>
      <c r="T17" s="73">
        <f t="shared" si="2"/>
        <v>0</v>
      </c>
      <c r="U17" s="73">
        <f t="shared" si="2"/>
        <v>0</v>
      </c>
      <c r="V17" s="73">
        <f t="shared" si="2"/>
        <v>0</v>
      </c>
      <c r="W17" s="73">
        <f t="shared" si="2"/>
        <v>0</v>
      </c>
      <c r="X17" s="73">
        <f t="shared" si="2"/>
        <v>0</v>
      </c>
      <c r="Y17" s="73">
        <f t="shared" si="2"/>
        <v>0</v>
      </c>
      <c r="Z17" s="73"/>
      <c r="AA17" s="73"/>
      <c r="AB17" s="41"/>
    </row>
    <row r="18" spans="1:30" ht="30">
      <c r="A18" s="94">
        <v>1</v>
      </c>
      <c r="B18" s="98" t="s">
        <v>148</v>
      </c>
      <c r="C18" s="17"/>
      <c r="D18" s="17"/>
      <c r="E18" s="18">
        <v>1200</v>
      </c>
      <c r="F18" s="18">
        <v>822</v>
      </c>
      <c r="G18" s="18"/>
      <c r="H18" s="18"/>
      <c r="I18" s="18"/>
      <c r="J18" s="18"/>
      <c r="K18" s="18">
        <v>1200</v>
      </c>
      <c r="L18" s="18">
        <v>822</v>
      </c>
      <c r="M18" s="18"/>
      <c r="N18" s="18"/>
      <c r="O18" s="18"/>
      <c r="P18" s="10">
        <v>11</v>
      </c>
      <c r="Q18" s="10"/>
      <c r="R18" s="18">
        <v>1200</v>
      </c>
      <c r="S18" s="18">
        <v>833</v>
      </c>
      <c r="T18" s="18"/>
      <c r="U18" s="18"/>
      <c r="V18" s="18"/>
      <c r="W18" s="18"/>
      <c r="X18" s="18"/>
      <c r="Y18" s="18"/>
      <c r="Z18" s="18"/>
      <c r="AA18" s="18"/>
      <c r="AB18" s="94"/>
    </row>
    <row r="19" spans="1:30" ht="18.75" customHeight="1">
      <c r="A19" s="94">
        <v>2</v>
      </c>
      <c r="B19" s="47" t="s">
        <v>149</v>
      </c>
      <c r="C19" s="99"/>
      <c r="D19" s="35"/>
      <c r="E19" s="100">
        <v>1633</v>
      </c>
      <c r="F19" s="100">
        <v>1349</v>
      </c>
      <c r="G19" s="18"/>
      <c r="H19" s="18"/>
      <c r="I19" s="18"/>
      <c r="J19" s="18"/>
      <c r="K19" s="100">
        <v>1633</v>
      </c>
      <c r="L19" s="100">
        <v>1349</v>
      </c>
      <c r="M19" s="18"/>
      <c r="N19" s="18"/>
      <c r="O19" s="18"/>
      <c r="P19" s="18">
        <v>116</v>
      </c>
      <c r="Q19" s="18"/>
      <c r="R19" s="100">
        <v>1633</v>
      </c>
      <c r="S19" s="18">
        <v>1465</v>
      </c>
      <c r="T19" s="18"/>
      <c r="U19" s="18"/>
      <c r="V19" s="18"/>
      <c r="W19" s="18"/>
      <c r="X19" s="18"/>
      <c r="Y19" s="18"/>
      <c r="Z19" s="18"/>
      <c r="AA19" s="18"/>
      <c r="AB19" s="101"/>
    </row>
    <row r="20" spans="1:30" ht="30">
      <c r="A20" s="94">
        <v>3</v>
      </c>
      <c r="B20" s="102" t="s">
        <v>150</v>
      </c>
      <c r="C20" s="99"/>
      <c r="D20" s="35"/>
      <c r="E20" s="100">
        <v>1500</v>
      </c>
      <c r="F20" s="100">
        <v>1320</v>
      </c>
      <c r="G20" s="18"/>
      <c r="H20" s="18"/>
      <c r="I20" s="18"/>
      <c r="J20" s="18"/>
      <c r="K20" s="100">
        <v>1500</v>
      </c>
      <c r="L20" s="100">
        <v>1320</v>
      </c>
      <c r="M20" s="18"/>
      <c r="N20" s="18"/>
      <c r="O20" s="18"/>
      <c r="P20" s="18"/>
      <c r="Q20" s="18">
        <v>148</v>
      </c>
      <c r="R20" s="100">
        <v>1500</v>
      </c>
      <c r="S20" s="18">
        <v>1172</v>
      </c>
      <c r="T20" s="18"/>
      <c r="U20" s="18"/>
      <c r="V20" s="18"/>
      <c r="W20" s="18"/>
      <c r="X20" s="18"/>
      <c r="Y20" s="18"/>
      <c r="Z20" s="18"/>
      <c r="AA20" s="18"/>
      <c r="AB20" s="101"/>
      <c r="AD20" s="53" t="s">
        <v>531</v>
      </c>
    </row>
    <row r="21" spans="1:30" ht="30">
      <c r="A21" s="94">
        <v>4</v>
      </c>
      <c r="B21" s="102" t="s">
        <v>151</v>
      </c>
      <c r="C21" s="99"/>
      <c r="D21" s="35"/>
      <c r="E21" s="100">
        <v>1600</v>
      </c>
      <c r="F21" s="100">
        <v>1439</v>
      </c>
      <c r="G21" s="18"/>
      <c r="H21" s="18"/>
      <c r="I21" s="18"/>
      <c r="J21" s="18"/>
      <c r="K21" s="100">
        <v>1600</v>
      </c>
      <c r="L21" s="100">
        <v>1439</v>
      </c>
      <c r="M21" s="18"/>
      <c r="N21" s="18"/>
      <c r="O21" s="18"/>
      <c r="P21" s="18"/>
      <c r="Q21" s="18">
        <v>12</v>
      </c>
      <c r="R21" s="100">
        <v>1600</v>
      </c>
      <c r="S21" s="18">
        <v>1427</v>
      </c>
      <c r="T21" s="18"/>
      <c r="U21" s="18"/>
      <c r="V21" s="18"/>
      <c r="W21" s="18"/>
      <c r="X21" s="18"/>
      <c r="Y21" s="18"/>
      <c r="Z21" s="18"/>
      <c r="AA21" s="18"/>
      <c r="AB21" s="101"/>
    </row>
    <row r="22" spans="1:30">
      <c r="A22" s="94">
        <v>5</v>
      </c>
      <c r="B22" s="103" t="s">
        <v>152</v>
      </c>
      <c r="C22" s="99"/>
      <c r="D22" s="35"/>
      <c r="E22" s="100">
        <v>1500</v>
      </c>
      <c r="F22" s="100">
        <v>1335</v>
      </c>
      <c r="G22" s="18"/>
      <c r="H22" s="18"/>
      <c r="I22" s="18"/>
      <c r="J22" s="18"/>
      <c r="K22" s="100">
        <v>1500</v>
      </c>
      <c r="L22" s="100">
        <v>1335</v>
      </c>
      <c r="M22" s="18"/>
      <c r="N22" s="18"/>
      <c r="O22" s="18"/>
      <c r="P22" s="18">
        <v>9</v>
      </c>
      <c r="Q22" s="18"/>
      <c r="R22" s="100">
        <v>1500</v>
      </c>
      <c r="S22" s="18">
        <v>1344</v>
      </c>
      <c r="T22" s="18"/>
      <c r="U22" s="18"/>
      <c r="V22" s="18"/>
      <c r="W22" s="18"/>
      <c r="X22" s="18"/>
      <c r="Y22" s="18"/>
      <c r="Z22" s="18"/>
      <c r="AA22" s="18"/>
      <c r="AB22" s="101"/>
    </row>
    <row r="23" spans="1:30" ht="30">
      <c r="A23" s="94">
        <v>6</v>
      </c>
      <c r="B23" s="103" t="s">
        <v>153</v>
      </c>
      <c r="C23" s="99"/>
      <c r="D23" s="35"/>
      <c r="E23" s="100">
        <v>1200</v>
      </c>
      <c r="F23" s="100">
        <v>1079</v>
      </c>
      <c r="G23" s="18"/>
      <c r="H23" s="18"/>
      <c r="I23" s="18"/>
      <c r="J23" s="18"/>
      <c r="K23" s="100">
        <v>1200</v>
      </c>
      <c r="L23" s="100">
        <v>1079</v>
      </c>
      <c r="M23" s="18"/>
      <c r="N23" s="18"/>
      <c r="O23" s="18"/>
      <c r="P23" s="18"/>
      <c r="Q23" s="18">
        <v>73</v>
      </c>
      <c r="R23" s="100">
        <v>1200</v>
      </c>
      <c r="S23" s="18">
        <v>1006</v>
      </c>
      <c r="T23" s="18"/>
      <c r="U23" s="18"/>
      <c r="V23" s="18"/>
      <c r="W23" s="18"/>
      <c r="X23" s="18"/>
      <c r="Y23" s="18"/>
      <c r="Z23" s="18"/>
      <c r="AA23" s="18"/>
      <c r="AB23" s="101"/>
    </row>
    <row r="24" spans="1:30" ht="17.25" customHeight="1">
      <c r="A24" s="94">
        <v>7</v>
      </c>
      <c r="B24" s="47" t="s">
        <v>154</v>
      </c>
      <c r="C24" s="99"/>
      <c r="D24" s="35"/>
      <c r="E24" s="18">
        <v>1633</v>
      </c>
      <c r="F24" s="18">
        <v>1466</v>
      </c>
      <c r="G24" s="18"/>
      <c r="H24" s="18"/>
      <c r="I24" s="18"/>
      <c r="J24" s="18"/>
      <c r="K24" s="18">
        <v>1633</v>
      </c>
      <c r="L24" s="18">
        <v>1466</v>
      </c>
      <c r="M24" s="18"/>
      <c r="N24" s="18"/>
      <c r="O24" s="18"/>
      <c r="P24" s="18"/>
      <c r="Q24" s="18">
        <v>29</v>
      </c>
      <c r="R24" s="18">
        <v>1633</v>
      </c>
      <c r="S24" s="18">
        <v>1437</v>
      </c>
      <c r="T24" s="18"/>
      <c r="U24" s="18"/>
      <c r="V24" s="18"/>
      <c r="W24" s="18"/>
      <c r="X24" s="18"/>
      <c r="Y24" s="18"/>
      <c r="Z24" s="18"/>
      <c r="AA24" s="18"/>
      <c r="AB24" s="101"/>
    </row>
    <row r="25" spans="1:30" ht="17.25" customHeight="1">
      <c r="A25" s="94">
        <v>8</v>
      </c>
      <c r="B25" s="47" t="s">
        <v>155</v>
      </c>
      <c r="C25" s="99"/>
      <c r="D25" s="35"/>
      <c r="E25" s="18">
        <v>2250</v>
      </c>
      <c r="F25" s="18">
        <v>2014</v>
      </c>
      <c r="G25" s="18"/>
      <c r="H25" s="18"/>
      <c r="I25" s="18"/>
      <c r="J25" s="18"/>
      <c r="K25" s="18">
        <v>2250</v>
      </c>
      <c r="L25" s="18">
        <v>2014</v>
      </c>
      <c r="M25" s="18"/>
      <c r="N25" s="18"/>
      <c r="O25" s="18"/>
      <c r="P25" s="18"/>
      <c r="Q25" s="18"/>
      <c r="R25" s="18">
        <v>2250</v>
      </c>
      <c r="S25" s="18">
        <v>2014</v>
      </c>
      <c r="T25" s="18"/>
      <c r="U25" s="18"/>
      <c r="V25" s="18"/>
      <c r="W25" s="18"/>
      <c r="X25" s="18"/>
      <c r="Y25" s="18"/>
      <c r="Z25" s="18"/>
      <c r="AA25" s="18"/>
      <c r="AB25" s="101"/>
    </row>
    <row r="26" spans="1:30" ht="17.25" customHeight="1">
      <c r="A26" s="94">
        <v>9</v>
      </c>
      <c r="B26" s="47" t="s">
        <v>156</v>
      </c>
      <c r="C26" s="99"/>
      <c r="D26" s="35"/>
      <c r="E26" s="18">
        <v>2000</v>
      </c>
      <c r="F26" s="18">
        <v>1799</v>
      </c>
      <c r="G26" s="18"/>
      <c r="H26" s="18"/>
      <c r="I26" s="18"/>
      <c r="J26" s="18"/>
      <c r="K26" s="18">
        <v>2000</v>
      </c>
      <c r="L26" s="18">
        <v>1799</v>
      </c>
      <c r="M26" s="18"/>
      <c r="N26" s="18"/>
      <c r="O26" s="18"/>
      <c r="P26" s="18"/>
      <c r="Q26" s="18">
        <v>8</v>
      </c>
      <c r="R26" s="18">
        <v>2000</v>
      </c>
      <c r="S26" s="18">
        <v>1791</v>
      </c>
      <c r="T26" s="18"/>
      <c r="U26" s="18"/>
      <c r="V26" s="18"/>
      <c r="W26" s="18"/>
      <c r="X26" s="18"/>
      <c r="Y26" s="18"/>
      <c r="Z26" s="18"/>
      <c r="AA26" s="18"/>
      <c r="AB26" s="101"/>
    </row>
    <row r="27" spans="1:30" ht="17.25" customHeight="1">
      <c r="A27" s="94">
        <v>10</v>
      </c>
      <c r="B27" s="47" t="s">
        <v>157</v>
      </c>
      <c r="C27" s="99"/>
      <c r="D27" s="35"/>
      <c r="E27" s="18">
        <v>1200</v>
      </c>
      <c r="F27" s="18">
        <v>553</v>
      </c>
      <c r="G27" s="18"/>
      <c r="H27" s="18"/>
      <c r="I27" s="18"/>
      <c r="J27" s="18"/>
      <c r="K27" s="18">
        <v>1200</v>
      </c>
      <c r="L27" s="18">
        <v>553</v>
      </c>
      <c r="M27" s="18"/>
      <c r="N27" s="18"/>
      <c r="O27" s="18"/>
      <c r="P27" s="18">
        <v>502</v>
      </c>
      <c r="Q27" s="18"/>
      <c r="R27" s="18">
        <v>1200</v>
      </c>
      <c r="S27" s="18">
        <v>1055</v>
      </c>
      <c r="T27" s="18"/>
      <c r="U27" s="18"/>
      <c r="V27" s="18"/>
      <c r="W27" s="18"/>
      <c r="X27" s="18"/>
      <c r="Y27" s="18"/>
      <c r="Z27" s="18"/>
      <c r="AA27" s="18"/>
      <c r="AB27" s="101"/>
    </row>
    <row r="28" spans="1:30" ht="17.25" customHeight="1">
      <c r="A28" s="94">
        <v>11</v>
      </c>
      <c r="B28" s="47" t="s">
        <v>158</v>
      </c>
      <c r="C28" s="99"/>
      <c r="D28" s="35"/>
      <c r="E28" s="18">
        <v>1200</v>
      </c>
      <c r="F28" s="18">
        <v>1077</v>
      </c>
      <c r="G28" s="18"/>
      <c r="H28" s="18"/>
      <c r="I28" s="18"/>
      <c r="J28" s="18"/>
      <c r="K28" s="18">
        <v>1200</v>
      </c>
      <c r="L28" s="18">
        <v>1077</v>
      </c>
      <c r="M28" s="18"/>
      <c r="N28" s="18"/>
      <c r="O28" s="18"/>
      <c r="P28" s="18">
        <v>5</v>
      </c>
      <c r="Q28" s="18"/>
      <c r="R28" s="18">
        <v>1200</v>
      </c>
      <c r="S28" s="18">
        <v>1082</v>
      </c>
      <c r="T28" s="18"/>
      <c r="U28" s="18"/>
      <c r="V28" s="18"/>
      <c r="W28" s="18"/>
      <c r="X28" s="18"/>
      <c r="Y28" s="18"/>
      <c r="Z28" s="18"/>
      <c r="AA28" s="18"/>
      <c r="AB28" s="101"/>
    </row>
    <row r="29" spans="1:30" ht="30">
      <c r="A29" s="94">
        <v>12</v>
      </c>
      <c r="B29" s="47" t="s">
        <v>159</v>
      </c>
      <c r="C29" s="99"/>
      <c r="D29" s="35"/>
      <c r="E29" s="18">
        <v>1200</v>
      </c>
      <c r="F29" s="18">
        <v>1073</v>
      </c>
      <c r="G29" s="18"/>
      <c r="H29" s="18"/>
      <c r="I29" s="18"/>
      <c r="J29" s="18"/>
      <c r="K29" s="18">
        <v>1200</v>
      </c>
      <c r="L29" s="18">
        <v>1073</v>
      </c>
      <c r="M29" s="18"/>
      <c r="N29" s="18"/>
      <c r="O29" s="18"/>
      <c r="P29" s="18">
        <v>12</v>
      </c>
      <c r="Q29" s="18"/>
      <c r="R29" s="18">
        <v>1200</v>
      </c>
      <c r="S29" s="18">
        <v>1085</v>
      </c>
      <c r="T29" s="18"/>
      <c r="U29" s="18"/>
      <c r="V29" s="18"/>
      <c r="W29" s="18"/>
      <c r="X29" s="18"/>
      <c r="Y29" s="18"/>
      <c r="Z29" s="18"/>
      <c r="AA29" s="18"/>
      <c r="AB29" s="101"/>
    </row>
    <row r="30" spans="1:30" ht="30">
      <c r="A30" s="94">
        <v>13</v>
      </c>
      <c r="B30" s="47" t="s">
        <v>160</v>
      </c>
      <c r="C30" s="99"/>
      <c r="D30" s="35"/>
      <c r="E30" s="18">
        <v>1200</v>
      </c>
      <c r="F30" s="18">
        <v>1075</v>
      </c>
      <c r="G30" s="18"/>
      <c r="H30" s="18"/>
      <c r="I30" s="18"/>
      <c r="J30" s="18"/>
      <c r="K30" s="18">
        <v>1200</v>
      </c>
      <c r="L30" s="18">
        <v>1075</v>
      </c>
      <c r="M30" s="18"/>
      <c r="N30" s="18"/>
      <c r="O30" s="18"/>
      <c r="P30" s="18">
        <v>5</v>
      </c>
      <c r="Q30" s="18"/>
      <c r="R30" s="18">
        <v>1200</v>
      </c>
      <c r="S30" s="18">
        <v>1080</v>
      </c>
      <c r="T30" s="18"/>
      <c r="U30" s="18"/>
      <c r="V30" s="18"/>
      <c r="W30" s="18"/>
      <c r="X30" s="18"/>
      <c r="Y30" s="18"/>
      <c r="Z30" s="18"/>
      <c r="AA30" s="18"/>
      <c r="AB30" s="101"/>
    </row>
    <row r="31" spans="1:30" ht="30">
      <c r="A31" s="94">
        <v>14</v>
      </c>
      <c r="B31" s="47" t="s">
        <v>161</v>
      </c>
      <c r="C31" s="99"/>
      <c r="D31" s="35"/>
      <c r="E31" s="18">
        <v>1167</v>
      </c>
      <c r="F31" s="18">
        <v>1050</v>
      </c>
      <c r="G31" s="18"/>
      <c r="H31" s="18"/>
      <c r="I31" s="18"/>
      <c r="J31" s="18"/>
      <c r="K31" s="18">
        <v>1650</v>
      </c>
      <c r="L31" s="18">
        <v>1500</v>
      </c>
      <c r="M31" s="18"/>
      <c r="N31" s="18"/>
      <c r="O31" s="18"/>
      <c r="P31" s="18"/>
      <c r="Q31" s="18">
        <v>20</v>
      </c>
      <c r="R31" s="18">
        <v>1650</v>
      </c>
      <c r="S31" s="18">
        <v>1480</v>
      </c>
      <c r="T31" s="18"/>
      <c r="U31" s="18"/>
      <c r="V31" s="18"/>
      <c r="W31" s="18"/>
      <c r="X31" s="18"/>
      <c r="Y31" s="18"/>
      <c r="Z31" s="18"/>
      <c r="AA31" s="18"/>
      <c r="AB31" s="101"/>
    </row>
    <row r="32" spans="1:30" ht="17.25" customHeight="1">
      <c r="A32" s="94">
        <v>15</v>
      </c>
      <c r="B32" s="47" t="s">
        <v>162</v>
      </c>
      <c r="C32" s="99"/>
      <c r="D32" s="35"/>
      <c r="E32" s="18">
        <v>3109</v>
      </c>
      <c r="F32" s="18">
        <v>2799</v>
      </c>
      <c r="G32" s="18"/>
      <c r="H32" s="18"/>
      <c r="I32" s="18"/>
      <c r="J32" s="18"/>
      <c r="K32" s="18">
        <v>3133</v>
      </c>
      <c r="L32" s="18">
        <v>3132</v>
      </c>
      <c r="M32" s="18"/>
      <c r="N32" s="18"/>
      <c r="O32" s="18"/>
      <c r="P32" s="18"/>
      <c r="Q32" s="18">
        <f>+L32-S32</f>
        <v>269</v>
      </c>
      <c r="R32" s="18">
        <v>3133</v>
      </c>
      <c r="S32" s="18">
        <v>2863</v>
      </c>
      <c r="T32" s="18"/>
      <c r="U32" s="18"/>
      <c r="V32" s="18"/>
      <c r="W32" s="18"/>
      <c r="X32" s="18"/>
      <c r="Y32" s="18"/>
      <c r="Z32" s="18"/>
      <c r="AA32" s="18"/>
      <c r="AB32" s="101"/>
    </row>
    <row r="33" spans="1:30" ht="30">
      <c r="A33" s="94">
        <v>16</v>
      </c>
      <c r="B33" s="47" t="s">
        <v>163</v>
      </c>
      <c r="C33" s="99"/>
      <c r="D33" s="35"/>
      <c r="E33" s="18">
        <v>1400</v>
      </c>
      <c r="F33" s="18">
        <v>1249</v>
      </c>
      <c r="G33" s="18"/>
      <c r="H33" s="18"/>
      <c r="I33" s="18"/>
      <c r="J33" s="18"/>
      <c r="K33" s="18">
        <v>1500</v>
      </c>
      <c r="L33" s="18">
        <v>1350</v>
      </c>
      <c r="M33" s="18"/>
      <c r="N33" s="18"/>
      <c r="O33" s="18"/>
      <c r="P33" s="18"/>
      <c r="Q33" s="18">
        <v>101</v>
      </c>
      <c r="R33" s="18">
        <v>1500</v>
      </c>
      <c r="S33" s="18">
        <v>1249</v>
      </c>
      <c r="T33" s="18"/>
      <c r="U33" s="18"/>
      <c r="V33" s="18"/>
      <c r="W33" s="18"/>
      <c r="X33" s="18"/>
      <c r="Y33" s="18"/>
      <c r="Z33" s="18"/>
      <c r="AA33" s="18"/>
      <c r="AB33" s="101"/>
    </row>
    <row r="34" spans="1:30" s="104" customFormat="1" ht="18" customHeight="1">
      <c r="A34" s="41" t="s">
        <v>164</v>
      </c>
      <c r="B34" s="42" t="s">
        <v>165</v>
      </c>
      <c r="C34" s="41"/>
      <c r="D34" s="72"/>
      <c r="E34" s="73">
        <f t="shared" ref="E34:AA34" si="3">SUM(E35:E38)</f>
        <v>12706</v>
      </c>
      <c r="F34" s="73">
        <f t="shared" si="3"/>
        <v>12666</v>
      </c>
      <c r="G34" s="73">
        <f t="shared" si="3"/>
        <v>0</v>
      </c>
      <c r="H34" s="73">
        <f t="shared" si="3"/>
        <v>0</v>
      </c>
      <c r="I34" s="73">
        <f t="shared" si="3"/>
        <v>0</v>
      </c>
      <c r="J34" s="73">
        <f t="shared" si="3"/>
        <v>0</v>
      </c>
      <c r="K34" s="73">
        <f t="shared" si="3"/>
        <v>12007</v>
      </c>
      <c r="L34" s="73">
        <f t="shared" si="3"/>
        <v>11463</v>
      </c>
      <c r="M34" s="73">
        <f t="shared" si="3"/>
        <v>0</v>
      </c>
      <c r="N34" s="73">
        <f t="shared" si="3"/>
        <v>0</v>
      </c>
      <c r="O34" s="73">
        <f t="shared" si="3"/>
        <v>0</v>
      </c>
      <c r="P34" s="73">
        <f t="shared" si="3"/>
        <v>195</v>
      </c>
      <c r="Q34" s="73">
        <f t="shared" si="3"/>
        <v>195.40000000000009</v>
      </c>
      <c r="R34" s="73">
        <f t="shared" si="3"/>
        <v>12007</v>
      </c>
      <c r="S34" s="73">
        <f t="shared" si="3"/>
        <v>11462.6</v>
      </c>
      <c r="T34" s="73">
        <f t="shared" si="3"/>
        <v>0</v>
      </c>
      <c r="U34" s="73">
        <f t="shared" si="3"/>
        <v>0</v>
      </c>
      <c r="V34" s="73">
        <f t="shared" si="3"/>
        <v>0</v>
      </c>
      <c r="W34" s="73">
        <f t="shared" si="3"/>
        <v>0</v>
      </c>
      <c r="X34" s="73">
        <f t="shared" si="3"/>
        <v>0</v>
      </c>
      <c r="Y34" s="73">
        <f t="shared" si="3"/>
        <v>0</v>
      </c>
      <c r="Z34" s="73">
        <f t="shared" si="3"/>
        <v>0</v>
      </c>
      <c r="AA34" s="73">
        <f t="shared" si="3"/>
        <v>0</v>
      </c>
      <c r="AB34" s="41"/>
    </row>
    <row r="35" spans="1:30" ht="18" customHeight="1">
      <c r="A35" s="94">
        <v>1</v>
      </c>
      <c r="B35" s="98" t="s">
        <v>166</v>
      </c>
      <c r="C35" s="17"/>
      <c r="D35" s="17"/>
      <c r="E35" s="18">
        <v>2600</v>
      </c>
      <c r="F35" s="18">
        <v>2600</v>
      </c>
      <c r="G35" s="18"/>
      <c r="H35" s="18"/>
      <c r="I35" s="18"/>
      <c r="J35" s="18"/>
      <c r="K35" s="18">
        <v>2600</v>
      </c>
      <c r="L35" s="18">
        <v>2459</v>
      </c>
      <c r="M35" s="18"/>
      <c r="N35" s="18"/>
      <c r="O35" s="18"/>
      <c r="P35" s="10">
        <v>28</v>
      </c>
      <c r="Q35" s="10"/>
      <c r="R35" s="18">
        <v>2600</v>
      </c>
      <c r="S35" s="18">
        <v>2487</v>
      </c>
      <c r="T35" s="18"/>
      <c r="U35" s="18"/>
      <c r="V35" s="18"/>
      <c r="W35" s="18"/>
      <c r="X35" s="18"/>
      <c r="Y35" s="18"/>
      <c r="Z35" s="18"/>
      <c r="AA35" s="18"/>
      <c r="AB35" s="94"/>
    </row>
    <row r="36" spans="1:30" ht="33" customHeight="1">
      <c r="A36" s="94">
        <v>2</v>
      </c>
      <c r="B36" s="98" t="s">
        <v>167</v>
      </c>
      <c r="C36" s="17"/>
      <c r="D36" s="17"/>
      <c r="E36" s="18">
        <v>2000</v>
      </c>
      <c r="F36" s="18">
        <v>2000</v>
      </c>
      <c r="G36" s="18"/>
      <c r="H36" s="18"/>
      <c r="I36" s="18"/>
      <c r="J36" s="18"/>
      <c r="K36" s="18">
        <v>1820</v>
      </c>
      <c r="L36" s="18">
        <v>1800</v>
      </c>
      <c r="M36" s="18"/>
      <c r="N36" s="18"/>
      <c r="O36" s="18"/>
      <c r="P36" s="10"/>
      <c r="Q36" s="10">
        <v>150.40000000000009</v>
      </c>
      <c r="R36" s="18">
        <v>1820</v>
      </c>
      <c r="S36" s="18">
        <v>1649.6</v>
      </c>
      <c r="T36" s="18"/>
      <c r="U36" s="18"/>
      <c r="V36" s="18"/>
      <c r="W36" s="18"/>
      <c r="X36" s="18"/>
      <c r="Y36" s="18"/>
      <c r="Z36" s="18"/>
      <c r="AA36" s="18"/>
      <c r="AB36" s="94"/>
    </row>
    <row r="37" spans="1:30" ht="17.25" customHeight="1">
      <c r="A37" s="94">
        <v>3</v>
      </c>
      <c r="B37" s="98" t="s">
        <v>168</v>
      </c>
      <c r="C37" s="17"/>
      <c r="D37" s="17"/>
      <c r="E37" s="18">
        <v>3500</v>
      </c>
      <c r="F37" s="18">
        <v>3500</v>
      </c>
      <c r="G37" s="18"/>
      <c r="H37" s="18"/>
      <c r="I37" s="18"/>
      <c r="J37" s="18"/>
      <c r="K37" s="18">
        <v>2981</v>
      </c>
      <c r="L37" s="18">
        <v>2951</v>
      </c>
      <c r="M37" s="18"/>
      <c r="N37" s="18"/>
      <c r="O37" s="18"/>
      <c r="P37" s="10"/>
      <c r="Q37" s="10">
        <v>45</v>
      </c>
      <c r="R37" s="18">
        <v>2981</v>
      </c>
      <c r="S37" s="18">
        <v>2906</v>
      </c>
      <c r="T37" s="18"/>
      <c r="U37" s="18"/>
      <c r="V37" s="18"/>
      <c r="W37" s="18"/>
      <c r="X37" s="18"/>
      <c r="Y37" s="18"/>
      <c r="Z37" s="18"/>
      <c r="AA37" s="18"/>
      <c r="AB37" s="94"/>
    </row>
    <row r="38" spans="1:30" ht="38.25" customHeight="1">
      <c r="A38" s="94">
        <v>4</v>
      </c>
      <c r="B38" s="105" t="s">
        <v>169</v>
      </c>
      <c r="C38" s="99"/>
      <c r="D38" s="35"/>
      <c r="E38" s="18">
        <v>4606</v>
      </c>
      <c r="F38" s="18">
        <v>4566</v>
      </c>
      <c r="G38" s="18"/>
      <c r="H38" s="18"/>
      <c r="I38" s="18"/>
      <c r="J38" s="18"/>
      <c r="K38" s="18">
        <v>4606</v>
      </c>
      <c r="L38" s="18">
        <v>4253</v>
      </c>
      <c r="M38" s="18"/>
      <c r="N38" s="18"/>
      <c r="O38" s="18"/>
      <c r="P38" s="18">
        <v>167</v>
      </c>
      <c r="Q38" s="18"/>
      <c r="R38" s="18">
        <v>4606</v>
      </c>
      <c r="S38" s="18">
        <v>4420</v>
      </c>
      <c r="T38" s="18"/>
      <c r="U38" s="18"/>
      <c r="V38" s="18"/>
      <c r="W38" s="18"/>
      <c r="X38" s="18"/>
      <c r="Y38" s="18"/>
      <c r="Z38" s="18"/>
      <c r="AA38" s="18"/>
      <c r="AB38" s="101"/>
    </row>
    <row r="39" spans="1:30" ht="18.75" customHeight="1">
      <c r="A39" s="41" t="s">
        <v>43</v>
      </c>
      <c r="B39" s="42" t="s">
        <v>30</v>
      </c>
      <c r="C39" s="41"/>
      <c r="D39" s="96"/>
      <c r="E39" s="97">
        <f>E40</f>
        <v>103593.885624</v>
      </c>
      <c r="F39" s="97">
        <f t="shared" ref="F39:S39" si="4">F40</f>
        <v>66453.875</v>
      </c>
      <c r="G39" s="97">
        <f t="shared" si="4"/>
        <v>0</v>
      </c>
      <c r="H39" s="97">
        <f t="shared" si="4"/>
        <v>0</v>
      </c>
      <c r="I39" s="97">
        <f t="shared" si="4"/>
        <v>0</v>
      </c>
      <c r="J39" s="97">
        <f t="shared" si="4"/>
        <v>0</v>
      </c>
      <c r="K39" s="97">
        <f t="shared" si="4"/>
        <v>90657</v>
      </c>
      <c r="L39" s="97">
        <f t="shared" si="4"/>
        <v>72259.38</v>
      </c>
      <c r="M39" s="97">
        <f t="shared" si="4"/>
        <v>0</v>
      </c>
      <c r="N39" s="97">
        <f t="shared" si="4"/>
        <v>0</v>
      </c>
      <c r="O39" s="97">
        <f t="shared" si="4"/>
        <v>0</v>
      </c>
      <c r="P39" s="97">
        <f t="shared" si="4"/>
        <v>5492.1550000000007</v>
      </c>
      <c r="Q39" s="97">
        <f t="shared" si="4"/>
        <v>5491.7950000000001</v>
      </c>
      <c r="R39" s="97">
        <f t="shared" si="4"/>
        <v>90657.359999999986</v>
      </c>
      <c r="S39" s="97">
        <f t="shared" si="4"/>
        <v>72259.359999999986</v>
      </c>
      <c r="T39" s="97">
        <f t="shared" ref="T39:AA39" si="5">SUM(T42:T62)</f>
        <v>0</v>
      </c>
      <c r="U39" s="97">
        <f t="shared" si="5"/>
        <v>0</v>
      </c>
      <c r="V39" s="97">
        <f t="shared" si="5"/>
        <v>0</v>
      </c>
      <c r="W39" s="97">
        <f t="shared" si="5"/>
        <v>0</v>
      </c>
      <c r="X39" s="97">
        <f t="shared" si="5"/>
        <v>0</v>
      </c>
      <c r="Y39" s="97">
        <f t="shared" si="5"/>
        <v>0</v>
      </c>
      <c r="Z39" s="97">
        <f t="shared" si="5"/>
        <v>0</v>
      </c>
      <c r="AA39" s="97">
        <f t="shared" si="5"/>
        <v>0</v>
      </c>
      <c r="AB39" s="41"/>
    </row>
    <row r="40" spans="1:30" ht="18.75" customHeight="1">
      <c r="A40" s="41" t="s">
        <v>221</v>
      </c>
      <c r="B40" s="42" t="s">
        <v>147</v>
      </c>
      <c r="C40" s="41"/>
      <c r="D40" s="72"/>
      <c r="E40" s="73">
        <f>E41+E58</f>
        <v>103593.885624</v>
      </c>
      <c r="F40" s="73">
        <f t="shared" ref="F40:S40" si="6">F41+F58</f>
        <v>66453.875</v>
      </c>
      <c r="G40" s="73">
        <f t="shared" si="6"/>
        <v>0</v>
      </c>
      <c r="H40" s="73">
        <f t="shared" si="6"/>
        <v>0</v>
      </c>
      <c r="I40" s="73">
        <f t="shared" si="6"/>
        <v>0</v>
      </c>
      <c r="J40" s="73">
        <f t="shared" si="6"/>
        <v>0</v>
      </c>
      <c r="K40" s="73">
        <f t="shared" si="6"/>
        <v>90657</v>
      </c>
      <c r="L40" s="73">
        <f t="shared" si="6"/>
        <v>72259.38</v>
      </c>
      <c r="M40" s="73">
        <f t="shared" si="6"/>
        <v>0</v>
      </c>
      <c r="N40" s="73">
        <f t="shared" si="6"/>
        <v>0</v>
      </c>
      <c r="O40" s="73">
        <f t="shared" si="6"/>
        <v>0</v>
      </c>
      <c r="P40" s="73">
        <f t="shared" si="6"/>
        <v>5492.1550000000007</v>
      </c>
      <c r="Q40" s="73">
        <f t="shared" si="6"/>
        <v>5491.7950000000001</v>
      </c>
      <c r="R40" s="73">
        <f t="shared" si="6"/>
        <v>90657.359999999986</v>
      </c>
      <c r="S40" s="73">
        <f t="shared" si="6"/>
        <v>72259.359999999986</v>
      </c>
      <c r="T40" s="73"/>
      <c r="U40" s="73"/>
      <c r="V40" s="73"/>
      <c r="W40" s="73"/>
      <c r="X40" s="73"/>
      <c r="Y40" s="73"/>
      <c r="Z40" s="73"/>
      <c r="AA40" s="73"/>
      <c r="AB40" s="41"/>
    </row>
    <row r="41" spans="1:30" ht="18.75" customHeight="1">
      <c r="A41" s="41" t="s">
        <v>170</v>
      </c>
      <c r="B41" s="42" t="s">
        <v>171</v>
      </c>
      <c r="C41" s="41"/>
      <c r="D41" s="96"/>
      <c r="E41" s="97">
        <f>SUM(E42:E57)</f>
        <v>57044</v>
      </c>
      <c r="F41" s="97">
        <f t="shared" ref="F41:S41" si="7">SUM(F42:F57)</f>
        <v>51634.999999999993</v>
      </c>
      <c r="G41" s="97">
        <f t="shared" si="7"/>
        <v>0</v>
      </c>
      <c r="H41" s="97">
        <f t="shared" si="7"/>
        <v>0</v>
      </c>
      <c r="I41" s="97">
        <f t="shared" si="7"/>
        <v>0</v>
      </c>
      <c r="J41" s="97">
        <f t="shared" si="7"/>
        <v>0</v>
      </c>
      <c r="K41" s="97">
        <f t="shared" si="7"/>
        <v>53041</v>
      </c>
      <c r="L41" s="97">
        <f t="shared" si="7"/>
        <v>53041.380000000005</v>
      </c>
      <c r="M41" s="97">
        <f t="shared" si="7"/>
        <v>0</v>
      </c>
      <c r="N41" s="97">
        <f t="shared" si="7"/>
        <v>0</v>
      </c>
      <c r="O41" s="97">
        <f t="shared" si="7"/>
        <v>0</v>
      </c>
      <c r="P41" s="97">
        <f t="shared" si="7"/>
        <v>0</v>
      </c>
      <c r="Q41" s="97">
        <f t="shared" si="7"/>
        <v>5491.7950000000001</v>
      </c>
      <c r="R41" s="97">
        <f t="shared" si="7"/>
        <v>47549.204999999994</v>
      </c>
      <c r="S41" s="97">
        <f t="shared" si="7"/>
        <v>47549.204999999994</v>
      </c>
      <c r="T41" s="97"/>
      <c r="U41" s="97"/>
      <c r="V41" s="97"/>
      <c r="W41" s="97"/>
      <c r="X41" s="97"/>
      <c r="Y41" s="97"/>
      <c r="Z41" s="97"/>
      <c r="AA41" s="97"/>
      <c r="AB41" s="41"/>
      <c r="AD41" s="133"/>
    </row>
    <row r="42" spans="1:30" ht="35.25" customHeight="1">
      <c r="A42" s="91">
        <v>1</v>
      </c>
      <c r="B42" s="106" t="s">
        <v>172</v>
      </c>
      <c r="C42" s="99" t="s">
        <v>173</v>
      </c>
      <c r="D42" s="32" t="s">
        <v>174</v>
      </c>
      <c r="E42" s="50">
        <v>7000</v>
      </c>
      <c r="F42" s="50">
        <v>6780</v>
      </c>
      <c r="G42" s="50"/>
      <c r="H42" s="50"/>
      <c r="I42" s="50"/>
      <c r="J42" s="50"/>
      <c r="K42" s="50">
        <v>6559</v>
      </c>
      <c r="L42" s="50">
        <v>6559.38</v>
      </c>
      <c r="M42" s="50"/>
      <c r="N42" s="50"/>
      <c r="O42" s="50"/>
      <c r="P42" s="49"/>
      <c r="Q42" s="49">
        <v>589.39499999999998</v>
      </c>
      <c r="R42" s="50">
        <v>5969.6049999999996</v>
      </c>
      <c r="S42" s="50">
        <v>5969.6049999999996</v>
      </c>
      <c r="T42" s="50"/>
      <c r="U42" s="50"/>
      <c r="V42" s="50"/>
      <c r="W42" s="50"/>
      <c r="X42" s="50"/>
      <c r="Y42" s="50"/>
      <c r="Z42" s="50"/>
      <c r="AA42" s="50"/>
      <c r="AB42" s="101"/>
    </row>
    <row r="43" spans="1:30" ht="35.25" customHeight="1">
      <c r="A43" s="91">
        <v>2</v>
      </c>
      <c r="B43" s="106" t="s">
        <v>175</v>
      </c>
      <c r="C43" s="99" t="s">
        <v>176</v>
      </c>
      <c r="D43" s="32" t="s">
        <v>177</v>
      </c>
      <c r="E43" s="50">
        <v>5700</v>
      </c>
      <c r="F43" s="107">
        <v>5486</v>
      </c>
      <c r="G43" s="50"/>
      <c r="H43" s="50"/>
      <c r="I43" s="50"/>
      <c r="J43" s="50"/>
      <c r="K43" s="50">
        <v>5536</v>
      </c>
      <c r="L43" s="50">
        <v>5536</v>
      </c>
      <c r="M43" s="50"/>
      <c r="N43" s="50"/>
      <c r="O43" s="50"/>
      <c r="P43" s="49"/>
      <c r="Q43" s="49">
        <v>386</v>
      </c>
      <c r="R43" s="50">
        <v>5150</v>
      </c>
      <c r="S43" s="50">
        <v>5150</v>
      </c>
      <c r="T43" s="50"/>
      <c r="U43" s="50"/>
      <c r="V43" s="50"/>
      <c r="W43" s="50"/>
      <c r="X43" s="50"/>
      <c r="Y43" s="50"/>
      <c r="Z43" s="50"/>
      <c r="AA43" s="50"/>
      <c r="AB43" s="101"/>
    </row>
    <row r="44" spans="1:30" ht="35.25" customHeight="1">
      <c r="A44" s="91">
        <v>3</v>
      </c>
      <c r="B44" s="106" t="s">
        <v>178</v>
      </c>
      <c r="C44" s="99" t="s">
        <v>176</v>
      </c>
      <c r="D44" s="32" t="s">
        <v>179</v>
      </c>
      <c r="E44" s="50">
        <v>10500</v>
      </c>
      <c r="F44" s="50">
        <v>10000</v>
      </c>
      <c r="G44" s="50"/>
      <c r="H44" s="50"/>
      <c r="I44" s="50"/>
      <c r="J44" s="50"/>
      <c r="K44" s="50">
        <v>10000</v>
      </c>
      <c r="L44" s="50">
        <v>10000</v>
      </c>
      <c r="M44" s="50"/>
      <c r="N44" s="50"/>
      <c r="O44" s="50"/>
      <c r="P44" s="49"/>
      <c r="Q44" s="49">
        <v>1214</v>
      </c>
      <c r="R44" s="50">
        <v>8786</v>
      </c>
      <c r="S44" s="50">
        <v>8786</v>
      </c>
      <c r="T44" s="50"/>
      <c r="U44" s="50"/>
      <c r="V44" s="50"/>
      <c r="W44" s="50"/>
      <c r="X44" s="50"/>
      <c r="Y44" s="50"/>
      <c r="Z44" s="50"/>
      <c r="AA44" s="50"/>
      <c r="AB44" s="101"/>
    </row>
    <row r="45" spans="1:30" ht="35.25" customHeight="1">
      <c r="A45" s="91">
        <v>4</v>
      </c>
      <c r="B45" s="56" t="s">
        <v>180</v>
      </c>
      <c r="C45" s="99" t="s">
        <v>176</v>
      </c>
      <c r="D45" s="32" t="s">
        <v>181</v>
      </c>
      <c r="E45" s="50">
        <v>6514</v>
      </c>
      <c r="F45" s="108">
        <v>5838</v>
      </c>
      <c r="G45" s="50"/>
      <c r="H45" s="50"/>
      <c r="I45" s="50"/>
      <c r="J45" s="50"/>
      <c r="K45" s="50">
        <v>5914</v>
      </c>
      <c r="L45" s="50">
        <f>K45</f>
        <v>5914</v>
      </c>
      <c r="M45" s="50"/>
      <c r="N45" s="50"/>
      <c r="O45" s="50"/>
      <c r="P45" s="109"/>
      <c r="Q45" s="49">
        <v>239</v>
      </c>
      <c r="R45" s="50">
        <v>5675</v>
      </c>
      <c r="S45" s="50">
        <v>5675</v>
      </c>
      <c r="T45" s="50"/>
      <c r="U45" s="50"/>
      <c r="V45" s="50"/>
      <c r="W45" s="50"/>
      <c r="X45" s="50"/>
      <c r="Y45" s="50"/>
      <c r="Z45" s="50"/>
      <c r="AA45" s="50"/>
      <c r="AB45" s="101"/>
    </row>
    <row r="46" spans="1:30" ht="35.25" customHeight="1">
      <c r="A46" s="91">
        <v>5</v>
      </c>
      <c r="B46" s="56" t="s">
        <v>182</v>
      </c>
      <c r="C46" s="110" t="s">
        <v>183</v>
      </c>
      <c r="D46" s="35" t="s">
        <v>184</v>
      </c>
      <c r="E46" s="50">
        <v>1850</v>
      </c>
      <c r="F46" s="50">
        <v>1650.4</v>
      </c>
      <c r="G46" s="50"/>
      <c r="H46" s="50"/>
      <c r="I46" s="50"/>
      <c r="J46" s="50"/>
      <c r="K46" s="50">
        <v>1850</v>
      </c>
      <c r="L46" s="50">
        <v>1850</v>
      </c>
      <c r="M46" s="50"/>
      <c r="N46" s="50"/>
      <c r="O46" s="50"/>
      <c r="P46" s="109"/>
      <c r="Q46" s="49">
        <v>1850</v>
      </c>
      <c r="R46" s="50">
        <v>0</v>
      </c>
      <c r="S46" s="50">
        <v>0</v>
      </c>
      <c r="T46" s="50"/>
      <c r="U46" s="50"/>
      <c r="V46" s="50"/>
      <c r="W46" s="50"/>
      <c r="X46" s="50"/>
      <c r="Y46" s="50"/>
      <c r="Z46" s="50"/>
      <c r="AA46" s="50"/>
      <c r="AB46" s="101"/>
    </row>
    <row r="47" spans="1:30" ht="35.25" customHeight="1">
      <c r="A47" s="91">
        <v>6</v>
      </c>
      <c r="B47" s="56" t="s">
        <v>185</v>
      </c>
      <c r="C47" s="99" t="s">
        <v>173</v>
      </c>
      <c r="D47" s="35" t="s">
        <v>186</v>
      </c>
      <c r="E47" s="50">
        <v>2000</v>
      </c>
      <c r="F47" s="50">
        <v>1923.9</v>
      </c>
      <c r="G47" s="50"/>
      <c r="H47" s="50"/>
      <c r="I47" s="50"/>
      <c r="J47" s="50"/>
      <c r="K47" s="50">
        <v>2000</v>
      </c>
      <c r="L47" s="50">
        <v>2000</v>
      </c>
      <c r="M47" s="50"/>
      <c r="N47" s="50"/>
      <c r="O47" s="50"/>
      <c r="P47" s="109"/>
      <c r="Q47" s="49">
        <v>33.299999999999997</v>
      </c>
      <c r="R47" s="50">
        <v>1966.7</v>
      </c>
      <c r="S47" s="50">
        <v>1966.7</v>
      </c>
      <c r="T47" s="50"/>
      <c r="U47" s="50"/>
      <c r="V47" s="50"/>
      <c r="W47" s="50"/>
      <c r="X47" s="50"/>
      <c r="Y47" s="50"/>
      <c r="Z47" s="50"/>
      <c r="AA47" s="50"/>
      <c r="AB47" s="101"/>
    </row>
    <row r="48" spans="1:30" ht="35.25" customHeight="1">
      <c r="A48" s="91">
        <v>7</v>
      </c>
      <c r="B48" s="56" t="s">
        <v>187</v>
      </c>
      <c r="C48" s="99" t="s">
        <v>176</v>
      </c>
      <c r="D48" s="68" t="s">
        <v>188</v>
      </c>
      <c r="E48" s="111">
        <v>2050</v>
      </c>
      <c r="F48" s="111">
        <v>1939.9</v>
      </c>
      <c r="G48" s="107"/>
      <c r="H48" s="107"/>
      <c r="I48" s="107"/>
      <c r="J48" s="107"/>
      <c r="K48" s="107">
        <v>2030</v>
      </c>
      <c r="L48" s="107">
        <v>2030</v>
      </c>
      <c r="M48" s="97"/>
      <c r="N48" s="97"/>
      <c r="O48" s="97"/>
      <c r="P48" s="109"/>
      <c r="Q48" s="49">
        <v>39.4</v>
      </c>
      <c r="R48" s="50">
        <v>1990.6</v>
      </c>
      <c r="S48" s="50">
        <v>1990.6</v>
      </c>
      <c r="T48" s="97"/>
      <c r="U48" s="97"/>
      <c r="V48" s="107"/>
      <c r="W48" s="97"/>
      <c r="X48" s="107"/>
      <c r="Y48" s="107"/>
      <c r="Z48" s="97"/>
      <c r="AA48" s="97"/>
      <c r="AB48" s="35"/>
    </row>
    <row r="49" spans="1:30" ht="35.25" customHeight="1">
      <c r="A49" s="91">
        <v>8</v>
      </c>
      <c r="B49" s="56" t="s">
        <v>189</v>
      </c>
      <c r="C49" s="99" t="s">
        <v>176</v>
      </c>
      <c r="D49" s="68" t="s">
        <v>190</v>
      </c>
      <c r="E49" s="111">
        <v>2250</v>
      </c>
      <c r="F49" s="111">
        <v>2128</v>
      </c>
      <c r="G49" s="107"/>
      <c r="H49" s="107"/>
      <c r="I49" s="107"/>
      <c r="J49" s="107"/>
      <c r="K49" s="107">
        <v>2200</v>
      </c>
      <c r="L49" s="107">
        <v>2200</v>
      </c>
      <c r="M49" s="36"/>
      <c r="N49" s="36"/>
      <c r="O49" s="36"/>
      <c r="P49" s="109"/>
      <c r="Q49" s="49">
        <v>21</v>
      </c>
      <c r="R49" s="50">
        <v>2179</v>
      </c>
      <c r="S49" s="50">
        <v>2179</v>
      </c>
      <c r="T49" s="36"/>
      <c r="U49" s="36"/>
      <c r="V49" s="107"/>
      <c r="W49" s="112"/>
      <c r="X49" s="107"/>
      <c r="Y49" s="107"/>
      <c r="Z49" s="36"/>
      <c r="AA49" s="36"/>
      <c r="AB49" s="113"/>
    </row>
    <row r="50" spans="1:30" ht="35.25" customHeight="1">
      <c r="A50" s="91">
        <v>9</v>
      </c>
      <c r="B50" s="56" t="s">
        <v>191</v>
      </c>
      <c r="C50" s="110" t="s">
        <v>183</v>
      </c>
      <c r="D50" s="68" t="s">
        <v>192</v>
      </c>
      <c r="E50" s="111">
        <v>3000</v>
      </c>
      <c r="F50" s="111">
        <v>2024.7</v>
      </c>
      <c r="G50" s="107"/>
      <c r="H50" s="107"/>
      <c r="I50" s="107"/>
      <c r="J50" s="107"/>
      <c r="K50" s="107">
        <v>2173</v>
      </c>
      <c r="L50" s="107">
        <v>2173</v>
      </c>
      <c r="M50" s="36"/>
      <c r="N50" s="36"/>
      <c r="O50" s="36"/>
      <c r="P50" s="109"/>
      <c r="Q50" s="49">
        <v>133.1</v>
      </c>
      <c r="R50" s="50">
        <v>2039.9</v>
      </c>
      <c r="S50" s="50">
        <v>2039.9</v>
      </c>
      <c r="T50" s="36"/>
      <c r="U50" s="36"/>
      <c r="V50" s="107"/>
      <c r="W50" s="112"/>
      <c r="X50" s="107"/>
      <c r="Y50" s="107"/>
      <c r="Z50" s="36"/>
      <c r="AA50" s="36"/>
      <c r="AB50" s="113"/>
    </row>
    <row r="51" spans="1:30" ht="47.25" customHeight="1">
      <c r="A51" s="91">
        <v>10</v>
      </c>
      <c r="B51" s="56" t="s">
        <v>193</v>
      </c>
      <c r="C51" s="110" t="s">
        <v>183</v>
      </c>
      <c r="D51" s="68" t="s">
        <v>194</v>
      </c>
      <c r="E51" s="111">
        <v>3050</v>
      </c>
      <c r="F51" s="111">
        <v>2391</v>
      </c>
      <c r="G51" s="107"/>
      <c r="H51" s="107"/>
      <c r="I51" s="107"/>
      <c r="J51" s="107"/>
      <c r="K51" s="107">
        <v>2585</v>
      </c>
      <c r="L51" s="107">
        <v>2585</v>
      </c>
      <c r="M51" s="36"/>
      <c r="N51" s="36"/>
      <c r="O51" s="36"/>
      <c r="P51" s="109"/>
      <c r="Q51" s="49">
        <v>173.8</v>
      </c>
      <c r="R51" s="50">
        <v>2411.1999999999998</v>
      </c>
      <c r="S51" s="50">
        <v>2411.1999999999998</v>
      </c>
      <c r="T51" s="36"/>
      <c r="U51" s="36"/>
      <c r="V51" s="107"/>
      <c r="W51" s="36"/>
      <c r="X51" s="107"/>
      <c r="Y51" s="107"/>
      <c r="Z51" s="112"/>
      <c r="AA51" s="112"/>
      <c r="AB51" s="112"/>
    </row>
    <row r="52" spans="1:30" ht="35.25" customHeight="1">
      <c r="A52" s="91">
        <v>11</v>
      </c>
      <c r="B52" s="56" t="s">
        <v>195</v>
      </c>
      <c r="C52" s="110" t="s">
        <v>183</v>
      </c>
      <c r="D52" s="114" t="s">
        <v>196</v>
      </c>
      <c r="E52" s="36">
        <v>1400</v>
      </c>
      <c r="F52" s="36">
        <v>1064</v>
      </c>
      <c r="G52" s="50"/>
      <c r="H52" s="36"/>
      <c r="I52" s="36"/>
      <c r="J52" s="36"/>
      <c r="K52" s="36">
        <v>1135</v>
      </c>
      <c r="L52" s="36">
        <v>1135</v>
      </c>
      <c r="M52" s="36"/>
      <c r="N52" s="36"/>
      <c r="O52" s="36"/>
      <c r="P52" s="109"/>
      <c r="Q52" s="49">
        <v>50.9</v>
      </c>
      <c r="R52" s="50">
        <v>1084.0999999999999</v>
      </c>
      <c r="S52" s="50">
        <v>1084.0999999999999</v>
      </c>
      <c r="T52" s="36"/>
      <c r="U52" s="36"/>
      <c r="V52" s="112"/>
      <c r="W52" s="112"/>
      <c r="X52" s="36"/>
      <c r="Y52" s="36"/>
      <c r="Z52" s="112"/>
      <c r="AA52" s="112"/>
      <c r="AB52" s="113"/>
    </row>
    <row r="53" spans="1:30" ht="35.25" customHeight="1">
      <c r="A53" s="91">
        <v>12</v>
      </c>
      <c r="B53" s="56" t="s">
        <v>197</v>
      </c>
      <c r="C53" s="110" t="s">
        <v>183</v>
      </c>
      <c r="D53" s="114" t="s">
        <v>198</v>
      </c>
      <c r="E53" s="50">
        <v>3430</v>
      </c>
      <c r="F53" s="50">
        <v>2767.1</v>
      </c>
      <c r="G53" s="36"/>
      <c r="H53" s="36"/>
      <c r="I53" s="36"/>
      <c r="J53" s="36"/>
      <c r="K53" s="36">
        <v>2913</v>
      </c>
      <c r="L53" s="36">
        <v>2913</v>
      </c>
      <c r="M53" s="36"/>
      <c r="N53" s="36"/>
      <c r="O53" s="36"/>
      <c r="P53" s="109"/>
      <c r="Q53" s="49">
        <v>120</v>
      </c>
      <c r="R53" s="50">
        <v>2793</v>
      </c>
      <c r="S53" s="50">
        <v>2793</v>
      </c>
      <c r="T53" s="36"/>
      <c r="U53" s="36"/>
      <c r="V53" s="112"/>
      <c r="W53" s="112"/>
      <c r="X53" s="36"/>
      <c r="Y53" s="36"/>
      <c r="Z53" s="112"/>
      <c r="AA53" s="112"/>
      <c r="AB53" s="113"/>
    </row>
    <row r="54" spans="1:30" ht="35.25" customHeight="1">
      <c r="A54" s="91">
        <v>13</v>
      </c>
      <c r="B54" s="56" t="s">
        <v>199</v>
      </c>
      <c r="C54" s="110" t="s">
        <v>183</v>
      </c>
      <c r="D54" s="114" t="s">
        <v>200</v>
      </c>
      <c r="E54" s="36">
        <v>1900</v>
      </c>
      <c r="F54" s="36">
        <v>1844.5</v>
      </c>
      <c r="G54" s="36"/>
      <c r="H54" s="36"/>
      <c r="I54" s="36"/>
      <c r="J54" s="36"/>
      <c r="K54" s="36">
        <v>1746</v>
      </c>
      <c r="L54" s="36">
        <v>1746</v>
      </c>
      <c r="M54" s="36"/>
      <c r="N54" s="36"/>
      <c r="O54" s="36"/>
      <c r="P54" s="109"/>
      <c r="Q54" s="49">
        <v>152.5</v>
      </c>
      <c r="R54" s="50">
        <v>1593.5</v>
      </c>
      <c r="S54" s="50">
        <v>1593.5</v>
      </c>
      <c r="T54" s="36"/>
      <c r="U54" s="36"/>
      <c r="V54" s="112"/>
      <c r="W54" s="112"/>
      <c r="X54" s="36"/>
      <c r="Y54" s="36"/>
      <c r="Z54" s="112"/>
      <c r="AA54" s="112"/>
      <c r="AB54" s="113"/>
    </row>
    <row r="55" spans="1:30" ht="35.25" customHeight="1">
      <c r="A55" s="91">
        <v>14</v>
      </c>
      <c r="B55" s="56" t="s">
        <v>201</v>
      </c>
      <c r="C55" s="110" t="s">
        <v>183</v>
      </c>
      <c r="D55" s="114" t="s">
        <v>202</v>
      </c>
      <c r="E55" s="36">
        <v>2300</v>
      </c>
      <c r="F55" s="36">
        <v>2035.2</v>
      </c>
      <c r="G55" s="36"/>
      <c r="H55" s="36"/>
      <c r="I55" s="36"/>
      <c r="J55" s="36"/>
      <c r="K55" s="36">
        <v>2300</v>
      </c>
      <c r="L55" s="36">
        <v>2300</v>
      </c>
      <c r="M55" s="36"/>
      <c r="N55" s="36"/>
      <c r="O55" s="36"/>
      <c r="P55" s="109"/>
      <c r="Q55" s="49">
        <v>212.2</v>
      </c>
      <c r="R55" s="50">
        <v>2087.8000000000002</v>
      </c>
      <c r="S55" s="50">
        <v>2087.8000000000002</v>
      </c>
      <c r="T55" s="36"/>
      <c r="U55" s="36"/>
      <c r="V55" s="36"/>
      <c r="W55" s="36"/>
      <c r="X55" s="36"/>
      <c r="Y55" s="36"/>
      <c r="Z55" s="36"/>
      <c r="AA55" s="36"/>
      <c r="AB55" s="115"/>
    </row>
    <row r="56" spans="1:30" ht="35.25" customHeight="1">
      <c r="A56" s="91">
        <v>15</v>
      </c>
      <c r="B56" s="56" t="s">
        <v>203</v>
      </c>
      <c r="C56" s="110" t="s">
        <v>183</v>
      </c>
      <c r="D56" s="114" t="s">
        <v>204</v>
      </c>
      <c r="E56" s="36">
        <v>2300</v>
      </c>
      <c r="F56" s="36">
        <v>2054.6</v>
      </c>
      <c r="G56" s="36"/>
      <c r="H56" s="36"/>
      <c r="I56" s="36"/>
      <c r="J56" s="36"/>
      <c r="K56" s="36">
        <v>2300</v>
      </c>
      <c r="L56" s="36">
        <v>2300</v>
      </c>
      <c r="M56" s="36"/>
      <c r="N56" s="36"/>
      <c r="O56" s="36"/>
      <c r="P56" s="109"/>
      <c r="Q56" s="49">
        <v>222.3</v>
      </c>
      <c r="R56" s="50">
        <v>2077.6999999999998</v>
      </c>
      <c r="S56" s="50">
        <v>2077.6999999999998</v>
      </c>
      <c r="T56" s="36"/>
      <c r="U56" s="36"/>
      <c r="V56" s="36"/>
      <c r="W56" s="36"/>
      <c r="X56" s="36"/>
      <c r="Y56" s="36"/>
      <c r="Z56" s="36"/>
      <c r="AA56" s="36"/>
      <c r="AB56" s="115"/>
    </row>
    <row r="57" spans="1:30" ht="35.25" customHeight="1">
      <c r="A57" s="91">
        <v>16</v>
      </c>
      <c r="B57" s="56" t="s">
        <v>205</v>
      </c>
      <c r="C57" s="110" t="s">
        <v>183</v>
      </c>
      <c r="D57" s="114" t="s">
        <v>206</v>
      </c>
      <c r="E57" s="36">
        <v>1800</v>
      </c>
      <c r="F57" s="36">
        <v>1707.7</v>
      </c>
      <c r="G57" s="36"/>
      <c r="H57" s="36"/>
      <c r="I57" s="36"/>
      <c r="J57" s="36"/>
      <c r="K57" s="36">
        <v>1800</v>
      </c>
      <c r="L57" s="36">
        <v>1800</v>
      </c>
      <c r="M57" s="36"/>
      <c r="N57" s="36"/>
      <c r="O57" s="36"/>
      <c r="P57" s="109"/>
      <c r="Q57" s="49">
        <v>54.9</v>
      </c>
      <c r="R57" s="50">
        <v>1745.1</v>
      </c>
      <c r="S57" s="50">
        <v>1745.1</v>
      </c>
      <c r="T57" s="36"/>
      <c r="U57" s="36"/>
      <c r="V57" s="36"/>
      <c r="W57" s="36"/>
      <c r="X57" s="36"/>
      <c r="Y57" s="36"/>
      <c r="Z57" s="36"/>
      <c r="AA57" s="36"/>
      <c r="AB57" s="115"/>
    </row>
    <row r="58" spans="1:30" ht="23.25" customHeight="1">
      <c r="A58" s="116" t="s">
        <v>207</v>
      </c>
      <c r="B58" s="117" t="s">
        <v>208</v>
      </c>
      <c r="C58" s="118"/>
      <c r="D58" s="96"/>
      <c r="E58" s="97">
        <f>SUM(E59:E62)</f>
        <v>46549.885624000002</v>
      </c>
      <c r="F58" s="97">
        <f t="shared" ref="F58:S58" si="8">SUM(F59:F62)</f>
        <v>14818.875</v>
      </c>
      <c r="G58" s="97">
        <f t="shared" si="8"/>
        <v>0</v>
      </c>
      <c r="H58" s="97">
        <f t="shared" si="8"/>
        <v>0</v>
      </c>
      <c r="I58" s="97">
        <f t="shared" si="8"/>
        <v>0</v>
      </c>
      <c r="J58" s="97">
        <f t="shared" si="8"/>
        <v>0</v>
      </c>
      <c r="K58" s="97">
        <f t="shared" si="8"/>
        <v>37616</v>
      </c>
      <c r="L58" s="97">
        <f t="shared" si="8"/>
        <v>19218</v>
      </c>
      <c r="M58" s="97">
        <f t="shared" si="8"/>
        <v>0</v>
      </c>
      <c r="N58" s="97">
        <f t="shared" si="8"/>
        <v>0</v>
      </c>
      <c r="O58" s="97">
        <f t="shared" si="8"/>
        <v>0</v>
      </c>
      <c r="P58" s="97">
        <f t="shared" si="8"/>
        <v>5492.1550000000007</v>
      </c>
      <c r="Q58" s="97">
        <f t="shared" si="8"/>
        <v>0</v>
      </c>
      <c r="R58" s="97">
        <f t="shared" si="8"/>
        <v>43108.154999999999</v>
      </c>
      <c r="S58" s="97">
        <f t="shared" si="8"/>
        <v>24710.154999999999</v>
      </c>
      <c r="T58" s="97"/>
      <c r="U58" s="97"/>
      <c r="V58" s="97"/>
      <c r="W58" s="97"/>
      <c r="X58" s="97"/>
      <c r="Y58" s="97"/>
      <c r="Z58" s="97"/>
      <c r="AA58" s="97"/>
      <c r="AB58" s="119"/>
    </row>
    <row r="59" spans="1:30" ht="35.25" customHeight="1">
      <c r="A59" s="91">
        <v>1</v>
      </c>
      <c r="B59" s="106" t="s">
        <v>209</v>
      </c>
      <c r="C59" s="120" t="s">
        <v>176</v>
      </c>
      <c r="D59" s="32" t="s">
        <v>210</v>
      </c>
      <c r="E59" s="36">
        <v>6000</v>
      </c>
      <c r="F59" s="36">
        <v>5500</v>
      </c>
      <c r="G59" s="36"/>
      <c r="H59" s="36"/>
      <c r="I59" s="36"/>
      <c r="J59" s="36"/>
      <c r="K59" s="36">
        <v>5400</v>
      </c>
      <c r="L59" s="36">
        <f>K59</f>
        <v>5400</v>
      </c>
      <c r="M59" s="97"/>
      <c r="N59" s="97"/>
      <c r="O59" s="97"/>
      <c r="P59" s="49">
        <v>98.36</v>
      </c>
      <c r="Q59" s="49"/>
      <c r="R59" s="50">
        <f>K59+P59-Q59</f>
        <v>5498.36</v>
      </c>
      <c r="S59" s="36">
        <f>R59</f>
        <v>5498.36</v>
      </c>
      <c r="T59" s="97"/>
      <c r="U59" s="97"/>
      <c r="V59" s="97"/>
      <c r="W59" s="97"/>
      <c r="X59" s="97"/>
      <c r="Y59" s="97"/>
      <c r="Z59" s="36"/>
      <c r="AA59" s="36"/>
      <c r="AB59" s="35"/>
    </row>
    <row r="60" spans="1:30" ht="35.25" customHeight="1">
      <c r="A60" s="116">
        <v>2</v>
      </c>
      <c r="B60" s="106" t="s">
        <v>211</v>
      </c>
      <c r="C60" s="120" t="s">
        <v>176</v>
      </c>
      <c r="D60" s="32" t="s">
        <v>212</v>
      </c>
      <c r="E60" s="36">
        <v>14100</v>
      </c>
      <c r="F60" s="36">
        <v>9318.875</v>
      </c>
      <c r="G60" s="36"/>
      <c r="H60" s="36"/>
      <c r="I60" s="36"/>
      <c r="J60" s="36"/>
      <c r="K60" s="36">
        <v>13818</v>
      </c>
      <c r="L60" s="36">
        <f>K60</f>
        <v>13818</v>
      </c>
      <c r="M60" s="97"/>
      <c r="N60" s="97"/>
      <c r="O60" s="97"/>
      <c r="P60" s="49">
        <v>152</v>
      </c>
      <c r="Q60" s="49"/>
      <c r="R60" s="50">
        <f t="shared" ref="R60:R62" si="9">K60+P60-Q60</f>
        <v>13970</v>
      </c>
      <c r="S60" s="50">
        <f>L60+P60-Q60</f>
        <v>13970</v>
      </c>
      <c r="T60" s="97"/>
      <c r="U60" s="97"/>
      <c r="V60" s="97"/>
      <c r="W60" s="97"/>
      <c r="X60" s="97"/>
      <c r="Y60" s="97"/>
      <c r="Z60" s="97"/>
      <c r="AA60" s="97"/>
      <c r="AB60" s="121"/>
    </row>
    <row r="61" spans="1:30" ht="35.25" customHeight="1">
      <c r="A61" s="33" t="s">
        <v>213</v>
      </c>
      <c r="B61" s="47" t="s">
        <v>214</v>
      </c>
      <c r="C61" s="122" t="s">
        <v>176</v>
      </c>
      <c r="D61" s="32" t="s">
        <v>215</v>
      </c>
      <c r="E61" s="49">
        <v>7449.8856239999996</v>
      </c>
      <c r="F61" s="36"/>
      <c r="G61" s="36"/>
      <c r="H61" s="36"/>
      <c r="I61" s="36"/>
      <c r="J61" s="36"/>
      <c r="K61" s="36">
        <v>4020</v>
      </c>
      <c r="L61" s="36"/>
      <c r="M61" s="36"/>
      <c r="N61" s="36"/>
      <c r="O61" s="36"/>
      <c r="P61" s="49">
        <v>2666</v>
      </c>
      <c r="Q61" s="36"/>
      <c r="R61" s="50">
        <f t="shared" si="9"/>
        <v>6686</v>
      </c>
      <c r="S61" s="49">
        <v>2666</v>
      </c>
      <c r="T61" s="36"/>
      <c r="U61" s="36"/>
      <c r="V61" s="36"/>
      <c r="W61" s="51"/>
      <c r="X61" s="51"/>
      <c r="Y61" s="51"/>
      <c r="Z61" s="36"/>
      <c r="AA61" s="36"/>
      <c r="AB61" s="15"/>
    </row>
    <row r="62" spans="1:30" ht="35.25" customHeight="1">
      <c r="A62" s="33" t="s">
        <v>216</v>
      </c>
      <c r="B62" s="47" t="s">
        <v>217</v>
      </c>
      <c r="C62" s="48" t="s">
        <v>218</v>
      </c>
      <c r="D62" s="32" t="s">
        <v>219</v>
      </c>
      <c r="E62" s="49">
        <v>19000</v>
      </c>
      <c r="F62" s="123"/>
      <c r="G62" s="36"/>
      <c r="H62" s="124"/>
      <c r="I62" s="124"/>
      <c r="J62" s="124"/>
      <c r="K62" s="36">
        <v>14378</v>
      </c>
      <c r="L62" s="36"/>
      <c r="M62" s="36"/>
      <c r="N62" s="36"/>
      <c r="O62" s="36"/>
      <c r="P62" s="49">
        <v>2575.7950000000001</v>
      </c>
      <c r="Q62" s="36"/>
      <c r="R62" s="50">
        <f t="shared" si="9"/>
        <v>16953.794999999998</v>
      </c>
      <c r="S62" s="49">
        <v>2575.7950000000001</v>
      </c>
      <c r="T62" s="36"/>
      <c r="U62" s="36"/>
      <c r="V62" s="36"/>
      <c r="W62" s="51"/>
      <c r="X62" s="51"/>
      <c r="Y62" s="51"/>
      <c r="Z62" s="36"/>
      <c r="AA62" s="36"/>
      <c r="AB62" s="52"/>
    </row>
    <row r="63" spans="1:30" ht="17.25" customHeight="1">
      <c r="A63" s="41" t="s">
        <v>47</v>
      </c>
      <c r="B63" s="42" t="s">
        <v>226</v>
      </c>
      <c r="C63" s="41"/>
      <c r="D63" s="96"/>
      <c r="E63" s="97">
        <f t="shared" ref="E63:P63" si="10">E68+E64</f>
        <v>183698</v>
      </c>
      <c r="F63" s="97">
        <f t="shared" si="10"/>
        <v>117950.167285</v>
      </c>
      <c r="G63" s="97">
        <f t="shared" si="10"/>
        <v>0</v>
      </c>
      <c r="H63" s="97">
        <f t="shared" si="10"/>
        <v>0</v>
      </c>
      <c r="I63" s="97">
        <f t="shared" si="10"/>
        <v>0</v>
      </c>
      <c r="J63" s="97">
        <f t="shared" si="10"/>
        <v>0</v>
      </c>
      <c r="K63" s="97">
        <f t="shared" si="10"/>
        <v>351884</v>
      </c>
      <c r="L63" s="97">
        <f t="shared" si="10"/>
        <v>299252.16728499997</v>
      </c>
      <c r="M63" s="97">
        <f t="shared" si="10"/>
        <v>0</v>
      </c>
      <c r="N63" s="97">
        <f t="shared" si="10"/>
        <v>0</v>
      </c>
      <c r="O63" s="97">
        <f t="shared" si="10"/>
        <v>0</v>
      </c>
      <c r="P63" s="97">
        <f t="shared" si="10"/>
        <v>4771</v>
      </c>
      <c r="Q63" s="97">
        <f>Q68+Q64</f>
        <v>4771.3470830000006</v>
      </c>
      <c r="R63" s="97">
        <f t="shared" ref="R63:AC63" si="11">R68+R64</f>
        <v>360228.652917</v>
      </c>
      <c r="S63" s="97">
        <f t="shared" si="11"/>
        <v>299251.82020199997</v>
      </c>
      <c r="T63" s="97">
        <f t="shared" si="11"/>
        <v>0</v>
      </c>
      <c r="U63" s="97">
        <f t="shared" si="11"/>
        <v>0</v>
      </c>
      <c r="V63" s="97">
        <f t="shared" si="11"/>
        <v>0</v>
      </c>
      <c r="W63" s="97">
        <f t="shared" si="11"/>
        <v>0</v>
      </c>
      <c r="X63" s="97">
        <f t="shared" si="11"/>
        <v>0</v>
      </c>
      <c r="Y63" s="97">
        <f t="shared" si="11"/>
        <v>0</v>
      </c>
      <c r="Z63" s="97">
        <f t="shared" si="11"/>
        <v>0</v>
      </c>
      <c r="AA63" s="97">
        <f t="shared" si="11"/>
        <v>0</v>
      </c>
      <c r="AB63" s="97">
        <f t="shared" si="11"/>
        <v>0</v>
      </c>
      <c r="AC63" s="134">
        <f t="shared" si="11"/>
        <v>13116</v>
      </c>
      <c r="AD63" s="135">
        <f>AC63-Q63</f>
        <v>8344.6529169999994</v>
      </c>
    </row>
    <row r="64" spans="1:30" ht="17.25" customHeight="1">
      <c r="A64" s="41" t="s">
        <v>247</v>
      </c>
      <c r="B64" s="42" t="s">
        <v>165</v>
      </c>
      <c r="C64" s="41"/>
      <c r="D64" s="72"/>
      <c r="E64" s="73">
        <f>E66+E67</f>
        <v>25808</v>
      </c>
      <c r="F64" s="73">
        <f t="shared" ref="F64:AC64" si="12">F66+F67</f>
        <v>800</v>
      </c>
      <c r="G64" s="73">
        <f t="shared" si="12"/>
        <v>0</v>
      </c>
      <c r="H64" s="73">
        <f t="shared" si="12"/>
        <v>0</v>
      </c>
      <c r="I64" s="73">
        <f t="shared" si="12"/>
        <v>0</v>
      </c>
      <c r="J64" s="73">
        <f t="shared" si="12"/>
        <v>0</v>
      </c>
      <c r="K64" s="73">
        <f t="shared" si="12"/>
        <v>19250</v>
      </c>
      <c r="L64" s="73">
        <f t="shared" si="12"/>
        <v>800</v>
      </c>
      <c r="M64" s="73">
        <f t="shared" si="12"/>
        <v>0</v>
      </c>
      <c r="N64" s="73">
        <f t="shared" si="12"/>
        <v>0</v>
      </c>
      <c r="O64" s="73">
        <f t="shared" si="12"/>
        <v>0</v>
      </c>
      <c r="P64" s="73">
        <f t="shared" si="12"/>
        <v>400</v>
      </c>
      <c r="Q64" s="73">
        <f t="shared" si="12"/>
        <v>400</v>
      </c>
      <c r="R64" s="73">
        <f t="shared" si="12"/>
        <v>25408</v>
      </c>
      <c r="S64" s="73">
        <f t="shared" si="12"/>
        <v>800</v>
      </c>
      <c r="T64" s="73">
        <f t="shared" si="12"/>
        <v>0</v>
      </c>
      <c r="U64" s="73">
        <f t="shared" si="12"/>
        <v>0</v>
      </c>
      <c r="V64" s="73">
        <f t="shared" si="12"/>
        <v>0</v>
      </c>
      <c r="W64" s="73">
        <f t="shared" si="12"/>
        <v>0</v>
      </c>
      <c r="X64" s="73">
        <f t="shared" si="12"/>
        <v>0</v>
      </c>
      <c r="Y64" s="73">
        <f t="shared" si="12"/>
        <v>0</v>
      </c>
      <c r="Z64" s="73">
        <f t="shared" si="12"/>
        <v>0</v>
      </c>
      <c r="AA64" s="73">
        <f t="shared" si="12"/>
        <v>0</v>
      </c>
      <c r="AB64" s="73">
        <f t="shared" si="12"/>
        <v>0</v>
      </c>
      <c r="AC64" s="73">
        <f t="shared" si="12"/>
        <v>6558</v>
      </c>
    </row>
    <row r="65" spans="1:29" ht="17.25" customHeight="1">
      <c r="A65" s="41" t="s">
        <v>170</v>
      </c>
      <c r="B65" s="42" t="s">
        <v>478</v>
      </c>
      <c r="C65" s="41"/>
      <c r="D65" s="72"/>
      <c r="E65" s="73"/>
      <c r="F65" s="73"/>
      <c r="G65" s="73"/>
      <c r="H65" s="73"/>
      <c r="I65" s="73"/>
      <c r="J65" s="73"/>
      <c r="K65" s="73"/>
      <c r="L65" s="73"/>
      <c r="M65" s="73"/>
      <c r="N65" s="73"/>
      <c r="O65" s="73"/>
      <c r="P65" s="73"/>
      <c r="Q65" s="73"/>
      <c r="R65" s="73"/>
      <c r="S65" s="73"/>
      <c r="T65" s="73"/>
      <c r="U65" s="73"/>
      <c r="V65" s="73"/>
      <c r="W65" s="73"/>
      <c r="X65" s="73"/>
      <c r="Y65" s="73"/>
      <c r="Z65" s="73"/>
      <c r="AA65" s="73"/>
      <c r="AB65" s="41"/>
      <c r="AC65" s="133">
        <f t="shared" ref="AC65:AC67" si="13">R65-K65</f>
        <v>0</v>
      </c>
    </row>
    <row r="66" spans="1:29" ht="30">
      <c r="A66" s="33" t="s">
        <v>248</v>
      </c>
      <c r="B66" s="47" t="s">
        <v>249</v>
      </c>
      <c r="C66" s="48"/>
      <c r="D66" s="32" t="s">
        <v>250</v>
      </c>
      <c r="E66" s="49">
        <v>808</v>
      </c>
      <c r="F66" s="49">
        <v>800</v>
      </c>
      <c r="G66" s="49"/>
      <c r="H66" s="49"/>
      <c r="I66" s="49"/>
      <c r="J66" s="49"/>
      <c r="K66" s="49">
        <v>808</v>
      </c>
      <c r="L66" s="49">
        <v>800</v>
      </c>
      <c r="M66" s="49"/>
      <c r="N66" s="49"/>
      <c r="O66" s="49"/>
      <c r="P66" s="49"/>
      <c r="Q66" s="49">
        <v>400</v>
      </c>
      <c r="R66" s="49">
        <v>408</v>
      </c>
      <c r="S66" s="49">
        <v>400</v>
      </c>
      <c r="T66" s="49"/>
      <c r="U66" s="49"/>
      <c r="V66" s="36"/>
      <c r="W66" s="51"/>
      <c r="X66" s="51"/>
      <c r="Y66" s="51"/>
      <c r="Z66" s="36"/>
      <c r="AA66" s="36"/>
      <c r="AB66" s="52"/>
      <c r="AC66" s="133"/>
    </row>
    <row r="67" spans="1:29" ht="30">
      <c r="A67" s="33" t="s">
        <v>245</v>
      </c>
      <c r="B67" s="47" t="s">
        <v>231</v>
      </c>
      <c r="C67" s="48"/>
      <c r="D67" s="32" t="s">
        <v>232</v>
      </c>
      <c r="E67" s="49">
        <v>25000</v>
      </c>
      <c r="F67" s="49"/>
      <c r="G67" s="49"/>
      <c r="H67" s="49"/>
      <c r="I67" s="49"/>
      <c r="J67" s="49"/>
      <c r="K67" s="49">
        <v>18442</v>
      </c>
      <c r="L67" s="49"/>
      <c r="M67" s="49"/>
      <c r="N67" s="49"/>
      <c r="O67" s="49"/>
      <c r="P67" s="49">
        <v>400</v>
      </c>
      <c r="Q67" s="49"/>
      <c r="R67" s="49">
        <v>25000</v>
      </c>
      <c r="S67" s="49">
        <v>400</v>
      </c>
      <c r="T67" s="49"/>
      <c r="U67" s="49"/>
      <c r="V67" s="36"/>
      <c r="W67" s="51"/>
      <c r="X67" s="51"/>
      <c r="Y67" s="51"/>
      <c r="Z67" s="36"/>
      <c r="AA67" s="36"/>
      <c r="AB67" s="52"/>
      <c r="AC67" s="133">
        <f t="shared" si="13"/>
        <v>6558</v>
      </c>
    </row>
    <row r="68" spans="1:29" ht="18.75" customHeight="1">
      <c r="A68" s="41" t="s">
        <v>251</v>
      </c>
      <c r="B68" s="42" t="s">
        <v>147</v>
      </c>
      <c r="C68" s="41"/>
      <c r="D68" s="72"/>
      <c r="E68" s="73">
        <f t="shared" ref="E68:P68" si="14">E69+E70+E148</f>
        <v>157890</v>
      </c>
      <c r="F68" s="73">
        <f t="shared" si="14"/>
        <v>117150.167285</v>
      </c>
      <c r="G68" s="73">
        <f t="shared" si="14"/>
        <v>0</v>
      </c>
      <c r="H68" s="73">
        <f t="shared" si="14"/>
        <v>0</v>
      </c>
      <c r="I68" s="73">
        <f t="shared" si="14"/>
        <v>0</v>
      </c>
      <c r="J68" s="73">
        <f t="shared" si="14"/>
        <v>0</v>
      </c>
      <c r="K68" s="73">
        <f t="shared" si="14"/>
        <v>332634</v>
      </c>
      <c r="L68" s="73">
        <f t="shared" si="14"/>
        <v>298452.16728499997</v>
      </c>
      <c r="M68" s="73">
        <f t="shared" si="14"/>
        <v>0</v>
      </c>
      <c r="N68" s="73">
        <f t="shared" si="14"/>
        <v>0</v>
      </c>
      <c r="O68" s="73">
        <f t="shared" si="14"/>
        <v>0</v>
      </c>
      <c r="P68" s="73">
        <f t="shared" si="14"/>
        <v>4371</v>
      </c>
      <c r="Q68" s="73">
        <f>Q69+Q70+Q148</f>
        <v>4371.3470830000006</v>
      </c>
      <c r="R68" s="73">
        <f t="shared" ref="R68:AC68" si="15">R69+R70+R148</f>
        <v>334820.652917</v>
      </c>
      <c r="S68" s="73">
        <f t="shared" si="15"/>
        <v>298451.82020199997</v>
      </c>
      <c r="T68" s="73">
        <f t="shared" si="15"/>
        <v>0</v>
      </c>
      <c r="U68" s="73">
        <f t="shared" si="15"/>
        <v>0</v>
      </c>
      <c r="V68" s="73">
        <f t="shared" si="15"/>
        <v>0</v>
      </c>
      <c r="W68" s="73">
        <f t="shared" si="15"/>
        <v>0</v>
      </c>
      <c r="X68" s="73">
        <f t="shared" si="15"/>
        <v>0</v>
      </c>
      <c r="Y68" s="73">
        <f t="shared" si="15"/>
        <v>0</v>
      </c>
      <c r="Z68" s="73">
        <f t="shared" si="15"/>
        <v>0</v>
      </c>
      <c r="AA68" s="73">
        <f t="shared" si="15"/>
        <v>0</v>
      </c>
      <c r="AB68" s="73">
        <f t="shared" si="15"/>
        <v>0</v>
      </c>
      <c r="AC68" s="73">
        <f t="shared" si="15"/>
        <v>6558</v>
      </c>
    </row>
    <row r="69" spans="1:29" s="74" customFormat="1" ht="42.75">
      <c r="A69" s="41" t="s">
        <v>529</v>
      </c>
      <c r="B69" s="42" t="s">
        <v>252</v>
      </c>
      <c r="C69" s="41"/>
      <c r="D69" s="72"/>
      <c r="E69" s="73"/>
      <c r="F69" s="73"/>
      <c r="G69" s="73"/>
      <c r="H69" s="73"/>
      <c r="I69" s="73"/>
      <c r="J69" s="73"/>
      <c r="K69" s="73">
        <f>L69</f>
        <v>181302</v>
      </c>
      <c r="L69" s="73">
        <v>181302</v>
      </c>
      <c r="M69" s="73"/>
      <c r="N69" s="73"/>
      <c r="O69" s="73"/>
      <c r="P69" s="73"/>
      <c r="Q69" s="73">
        <v>2247</v>
      </c>
      <c r="R69" s="73">
        <f>S69</f>
        <v>179055</v>
      </c>
      <c r="S69" s="73">
        <v>179055</v>
      </c>
      <c r="T69" s="73"/>
      <c r="U69" s="73"/>
      <c r="V69" s="73"/>
      <c r="W69" s="73"/>
      <c r="X69" s="73"/>
      <c r="Y69" s="73"/>
      <c r="Z69" s="73"/>
      <c r="AA69" s="73"/>
      <c r="AB69" s="41"/>
      <c r="AC69" s="133"/>
    </row>
    <row r="70" spans="1:29" ht="27" customHeight="1">
      <c r="A70" s="41" t="s">
        <v>530</v>
      </c>
      <c r="B70" s="42" t="s">
        <v>253</v>
      </c>
      <c r="C70" s="125"/>
      <c r="D70" s="126"/>
      <c r="E70" s="127">
        <f>SUM(E71:E147)</f>
        <v>132890</v>
      </c>
      <c r="F70" s="127">
        <f t="shared" ref="F70:AC70" si="16">SUM(F71:F147)</f>
        <v>117150.167285</v>
      </c>
      <c r="G70" s="127">
        <f t="shared" si="16"/>
        <v>0</v>
      </c>
      <c r="H70" s="127">
        <f t="shared" si="16"/>
        <v>0</v>
      </c>
      <c r="I70" s="127">
        <f t="shared" si="16"/>
        <v>0</v>
      </c>
      <c r="J70" s="127">
        <f t="shared" si="16"/>
        <v>0</v>
      </c>
      <c r="K70" s="127">
        <f t="shared" si="16"/>
        <v>132890</v>
      </c>
      <c r="L70" s="127">
        <f t="shared" si="16"/>
        <v>117150.167285</v>
      </c>
      <c r="M70" s="127">
        <f t="shared" si="16"/>
        <v>0</v>
      </c>
      <c r="N70" s="127">
        <f t="shared" si="16"/>
        <v>0</v>
      </c>
      <c r="O70" s="127">
        <f t="shared" si="16"/>
        <v>0</v>
      </c>
      <c r="P70" s="127">
        <f t="shared" si="16"/>
        <v>0</v>
      </c>
      <c r="Q70" s="127">
        <f t="shared" si="16"/>
        <v>2124.3470830000006</v>
      </c>
      <c r="R70" s="127">
        <f t="shared" si="16"/>
        <v>130765.65291700003</v>
      </c>
      <c r="S70" s="127">
        <f t="shared" si="16"/>
        <v>115025.82020199999</v>
      </c>
      <c r="T70" s="127">
        <f t="shared" si="16"/>
        <v>0</v>
      </c>
      <c r="U70" s="127">
        <f t="shared" si="16"/>
        <v>0</v>
      </c>
      <c r="V70" s="127">
        <f t="shared" si="16"/>
        <v>0</v>
      </c>
      <c r="W70" s="127">
        <f t="shared" si="16"/>
        <v>0</v>
      </c>
      <c r="X70" s="127">
        <f t="shared" si="16"/>
        <v>0</v>
      </c>
      <c r="Y70" s="127">
        <f t="shared" si="16"/>
        <v>0</v>
      </c>
      <c r="Z70" s="127">
        <f t="shared" si="16"/>
        <v>0</v>
      </c>
      <c r="AA70" s="127">
        <f t="shared" si="16"/>
        <v>0</v>
      </c>
      <c r="AB70" s="127">
        <f t="shared" si="16"/>
        <v>0</v>
      </c>
      <c r="AC70" s="127">
        <f t="shared" si="16"/>
        <v>0</v>
      </c>
    </row>
    <row r="71" spans="1:29" ht="30">
      <c r="A71" s="33" t="s">
        <v>248</v>
      </c>
      <c r="B71" s="47" t="s">
        <v>254</v>
      </c>
      <c r="C71" s="48"/>
      <c r="D71" s="32" t="s">
        <v>255</v>
      </c>
      <c r="E71" s="49">
        <v>1150</v>
      </c>
      <c r="F71" s="49">
        <v>721.16728499999999</v>
      </c>
      <c r="G71" s="49"/>
      <c r="H71" s="49"/>
      <c r="I71" s="49"/>
      <c r="J71" s="49"/>
      <c r="K71" s="49">
        <v>1150</v>
      </c>
      <c r="L71" s="49">
        <v>721.16728499999999</v>
      </c>
      <c r="M71" s="36"/>
      <c r="N71" s="36"/>
      <c r="O71" s="36"/>
      <c r="P71" s="49"/>
      <c r="Q71" s="49">
        <v>23.299224999999979</v>
      </c>
      <c r="R71" s="50">
        <f>K71+P71-Q71</f>
        <v>1126.700775</v>
      </c>
      <c r="S71" s="49">
        <f>L71+P71-Q71</f>
        <v>697.86806000000001</v>
      </c>
      <c r="T71" s="36"/>
      <c r="U71" s="36"/>
      <c r="V71" s="36"/>
      <c r="W71" s="51"/>
      <c r="X71" s="51"/>
      <c r="Y71" s="51"/>
      <c r="Z71" s="36"/>
      <c r="AA71" s="36"/>
      <c r="AB71" s="52"/>
      <c r="AC71" s="133"/>
    </row>
    <row r="72" spans="1:29" ht="30">
      <c r="A72" s="33" t="s">
        <v>245</v>
      </c>
      <c r="B72" s="47" t="s">
        <v>256</v>
      </c>
      <c r="C72" s="48"/>
      <c r="D72" s="32"/>
      <c r="E72" s="49">
        <v>1242</v>
      </c>
      <c r="F72" s="49">
        <v>870</v>
      </c>
      <c r="G72" s="49"/>
      <c r="H72" s="49"/>
      <c r="I72" s="49"/>
      <c r="J72" s="49"/>
      <c r="K72" s="49">
        <v>1242</v>
      </c>
      <c r="L72" s="49">
        <v>870</v>
      </c>
      <c r="M72" s="36"/>
      <c r="N72" s="36"/>
      <c r="O72" s="36"/>
      <c r="P72" s="49"/>
      <c r="Q72" s="49">
        <v>6.6778729999999769</v>
      </c>
      <c r="R72" s="50">
        <f t="shared" ref="R72:R135" si="17">K72+P72-Q72</f>
        <v>1235.3221269999999</v>
      </c>
      <c r="S72" s="49">
        <f t="shared" ref="S72:S135" si="18">L72+P72-Q72</f>
        <v>863.32212700000002</v>
      </c>
      <c r="T72" s="36"/>
      <c r="U72" s="36"/>
      <c r="V72" s="36"/>
      <c r="W72" s="51"/>
      <c r="X72" s="51"/>
      <c r="Y72" s="51"/>
      <c r="Z72" s="36"/>
      <c r="AA72" s="36"/>
      <c r="AB72" s="52"/>
      <c r="AC72" s="133"/>
    </row>
    <row r="73" spans="1:29" ht="68.25" customHeight="1">
      <c r="A73" s="33" t="s">
        <v>213</v>
      </c>
      <c r="B73" s="47" t="s">
        <v>257</v>
      </c>
      <c r="C73" s="48"/>
      <c r="D73" s="32" t="s">
        <v>258</v>
      </c>
      <c r="E73" s="49">
        <v>444</v>
      </c>
      <c r="F73" s="49">
        <v>400</v>
      </c>
      <c r="G73" s="49"/>
      <c r="H73" s="49"/>
      <c r="I73" s="49"/>
      <c r="J73" s="49"/>
      <c r="K73" s="49">
        <v>444</v>
      </c>
      <c r="L73" s="49">
        <v>400</v>
      </c>
      <c r="M73" s="49"/>
      <c r="N73" s="49"/>
      <c r="O73" s="49"/>
      <c r="P73" s="49"/>
      <c r="Q73" s="49">
        <v>4.5567459999999755</v>
      </c>
      <c r="R73" s="50">
        <f t="shared" si="17"/>
        <v>439.44325400000002</v>
      </c>
      <c r="S73" s="49">
        <f t="shared" si="18"/>
        <v>395.44325400000002</v>
      </c>
      <c r="T73" s="36"/>
      <c r="U73" s="36"/>
      <c r="V73" s="36"/>
      <c r="W73" s="51"/>
      <c r="X73" s="51"/>
      <c r="Y73" s="51"/>
      <c r="Z73" s="36"/>
      <c r="AA73" s="36"/>
      <c r="AB73" s="52"/>
      <c r="AC73" s="133"/>
    </row>
    <row r="74" spans="1:29" ht="45">
      <c r="A74" s="33" t="s">
        <v>216</v>
      </c>
      <c r="B74" s="47" t="s">
        <v>259</v>
      </c>
      <c r="C74" s="48"/>
      <c r="D74" s="32" t="s">
        <v>260</v>
      </c>
      <c r="E74" s="49">
        <v>888</v>
      </c>
      <c r="F74" s="49">
        <v>800</v>
      </c>
      <c r="G74" s="49"/>
      <c r="H74" s="49"/>
      <c r="I74" s="49"/>
      <c r="J74" s="49"/>
      <c r="K74" s="49">
        <v>888</v>
      </c>
      <c r="L74" s="49">
        <v>800</v>
      </c>
      <c r="M74" s="49"/>
      <c r="N74" s="49"/>
      <c r="O74" s="49"/>
      <c r="P74" s="49"/>
      <c r="Q74" s="49">
        <v>28.246542999999974</v>
      </c>
      <c r="R74" s="50">
        <f t="shared" si="17"/>
        <v>859.75345700000003</v>
      </c>
      <c r="S74" s="49">
        <f t="shared" si="18"/>
        <v>771.75345700000003</v>
      </c>
      <c r="T74" s="36"/>
      <c r="U74" s="36"/>
      <c r="V74" s="36"/>
      <c r="W74" s="51"/>
      <c r="X74" s="51"/>
      <c r="Y74" s="51"/>
      <c r="Z74" s="36"/>
      <c r="AA74" s="36"/>
      <c r="AB74" s="52"/>
      <c r="AC74" s="133"/>
    </row>
    <row r="75" spans="1:29" ht="30">
      <c r="A75" s="33" t="s">
        <v>261</v>
      </c>
      <c r="B75" s="47" t="s">
        <v>262</v>
      </c>
      <c r="C75" s="48"/>
      <c r="D75" s="32" t="s">
        <v>263</v>
      </c>
      <c r="E75" s="49">
        <v>1220</v>
      </c>
      <c r="F75" s="49">
        <v>1100</v>
      </c>
      <c r="G75" s="49"/>
      <c r="H75" s="49"/>
      <c r="I75" s="49"/>
      <c r="J75" s="49"/>
      <c r="K75" s="49">
        <v>1220</v>
      </c>
      <c r="L75" s="49">
        <v>1100</v>
      </c>
      <c r="M75" s="49"/>
      <c r="N75" s="49"/>
      <c r="O75" s="49"/>
      <c r="P75" s="49"/>
      <c r="Q75" s="49">
        <v>13.24680699999999</v>
      </c>
      <c r="R75" s="50">
        <f t="shared" si="17"/>
        <v>1206.753193</v>
      </c>
      <c r="S75" s="49">
        <f t="shared" si="18"/>
        <v>1086.753193</v>
      </c>
      <c r="T75" s="36"/>
      <c r="U75" s="36"/>
      <c r="V75" s="36"/>
      <c r="W75" s="51"/>
      <c r="X75" s="51"/>
      <c r="Y75" s="51"/>
      <c r="Z75" s="36"/>
      <c r="AA75" s="36"/>
      <c r="AB75" s="52"/>
      <c r="AC75" s="133"/>
    </row>
    <row r="76" spans="1:29" ht="30">
      <c r="A76" s="33" t="s">
        <v>264</v>
      </c>
      <c r="B76" s="47" t="s">
        <v>265</v>
      </c>
      <c r="C76" s="48"/>
      <c r="D76" s="32" t="s">
        <v>266</v>
      </c>
      <c r="E76" s="49">
        <v>2230</v>
      </c>
      <c r="F76" s="49">
        <v>2000</v>
      </c>
      <c r="G76" s="49"/>
      <c r="H76" s="49"/>
      <c r="I76" s="49"/>
      <c r="J76" s="49"/>
      <c r="K76" s="49">
        <v>2230</v>
      </c>
      <c r="L76" s="49">
        <v>2000</v>
      </c>
      <c r="M76" s="49"/>
      <c r="N76" s="49"/>
      <c r="O76" s="49"/>
      <c r="P76" s="49"/>
      <c r="Q76" s="49">
        <v>120.90571</v>
      </c>
      <c r="R76" s="50">
        <f t="shared" si="17"/>
        <v>2109.09429</v>
      </c>
      <c r="S76" s="49">
        <f t="shared" si="18"/>
        <v>1879.09429</v>
      </c>
      <c r="T76" s="36"/>
      <c r="U76" s="36"/>
      <c r="V76" s="36"/>
      <c r="W76" s="51"/>
      <c r="X76" s="51"/>
      <c r="Y76" s="51"/>
      <c r="Z76" s="36"/>
      <c r="AA76" s="36"/>
      <c r="AB76" s="52"/>
      <c r="AC76" s="133"/>
    </row>
    <row r="77" spans="1:29" ht="30">
      <c r="A77" s="33" t="s">
        <v>267</v>
      </c>
      <c r="B77" s="47" t="s">
        <v>268</v>
      </c>
      <c r="C77" s="48"/>
      <c r="D77" s="32" t="s">
        <v>269</v>
      </c>
      <c r="E77" s="49">
        <v>890</v>
      </c>
      <c r="F77" s="49">
        <v>800</v>
      </c>
      <c r="G77" s="49"/>
      <c r="H77" s="49"/>
      <c r="I77" s="49"/>
      <c r="J77" s="49"/>
      <c r="K77" s="49">
        <v>890</v>
      </c>
      <c r="L77" s="49">
        <v>800</v>
      </c>
      <c r="M77" s="49"/>
      <c r="N77" s="49"/>
      <c r="O77" s="49"/>
      <c r="P77" s="49"/>
      <c r="Q77" s="49">
        <v>32.908631000000014</v>
      </c>
      <c r="R77" s="50">
        <f t="shared" si="17"/>
        <v>857.09136899999999</v>
      </c>
      <c r="S77" s="49">
        <f t="shared" si="18"/>
        <v>767.09136899999999</v>
      </c>
      <c r="T77" s="36"/>
      <c r="U77" s="36"/>
      <c r="V77" s="36"/>
      <c r="W77" s="51"/>
      <c r="X77" s="51"/>
      <c r="Y77" s="51"/>
      <c r="Z77" s="36"/>
      <c r="AA77" s="36"/>
      <c r="AB77" s="52"/>
      <c r="AC77" s="133"/>
    </row>
    <row r="78" spans="1:29" ht="30">
      <c r="A78" s="33" t="s">
        <v>270</v>
      </c>
      <c r="B78" s="47" t="s">
        <v>271</v>
      </c>
      <c r="C78" s="48"/>
      <c r="D78" s="32" t="s">
        <v>272</v>
      </c>
      <c r="E78" s="49">
        <v>2770</v>
      </c>
      <c r="F78" s="49">
        <v>2500</v>
      </c>
      <c r="G78" s="49"/>
      <c r="H78" s="49"/>
      <c r="I78" s="49"/>
      <c r="J78" s="49"/>
      <c r="K78" s="49">
        <v>2770</v>
      </c>
      <c r="L78" s="49">
        <v>2500</v>
      </c>
      <c r="M78" s="49"/>
      <c r="N78" s="49"/>
      <c r="O78" s="49"/>
      <c r="P78" s="49"/>
      <c r="Q78" s="49">
        <v>58.812692999999854</v>
      </c>
      <c r="R78" s="50">
        <f t="shared" si="17"/>
        <v>2711.1873070000001</v>
      </c>
      <c r="S78" s="49">
        <f t="shared" si="18"/>
        <v>2441.1873070000001</v>
      </c>
      <c r="T78" s="36"/>
      <c r="U78" s="36"/>
      <c r="V78" s="36"/>
      <c r="W78" s="51"/>
      <c r="X78" s="51"/>
      <c r="Y78" s="51"/>
      <c r="Z78" s="36"/>
      <c r="AA78" s="36"/>
      <c r="AB78" s="52"/>
      <c r="AC78" s="133"/>
    </row>
    <row r="79" spans="1:29" ht="30">
      <c r="A79" s="33" t="s">
        <v>273</v>
      </c>
      <c r="B79" s="47" t="s">
        <v>274</v>
      </c>
      <c r="C79" s="48"/>
      <c r="D79" s="32" t="s">
        <v>275</v>
      </c>
      <c r="E79" s="49">
        <v>960</v>
      </c>
      <c r="F79" s="49">
        <v>870</v>
      </c>
      <c r="G79" s="49"/>
      <c r="H79" s="49"/>
      <c r="I79" s="49"/>
      <c r="J79" s="49"/>
      <c r="K79" s="49">
        <v>960</v>
      </c>
      <c r="L79" s="49">
        <v>870</v>
      </c>
      <c r="M79" s="49"/>
      <c r="N79" s="49"/>
      <c r="O79" s="49"/>
      <c r="P79" s="49"/>
      <c r="Q79" s="49">
        <v>55.16357000000005</v>
      </c>
      <c r="R79" s="50">
        <f t="shared" si="17"/>
        <v>904.83642999999995</v>
      </c>
      <c r="S79" s="49">
        <f t="shared" si="18"/>
        <v>814.83642999999995</v>
      </c>
      <c r="T79" s="36"/>
      <c r="U79" s="36"/>
      <c r="V79" s="36"/>
      <c r="W79" s="51"/>
      <c r="X79" s="51"/>
      <c r="Y79" s="51"/>
      <c r="Z79" s="36"/>
      <c r="AA79" s="36"/>
      <c r="AB79" s="52"/>
      <c r="AC79" s="133"/>
    </row>
    <row r="80" spans="1:29" ht="30">
      <c r="A80" s="33" t="s">
        <v>276</v>
      </c>
      <c r="B80" s="47" t="s">
        <v>277</v>
      </c>
      <c r="C80" s="48"/>
      <c r="D80" s="32" t="s">
        <v>278</v>
      </c>
      <c r="E80" s="49">
        <v>2000</v>
      </c>
      <c r="F80" s="49">
        <v>1800</v>
      </c>
      <c r="G80" s="49"/>
      <c r="H80" s="49"/>
      <c r="I80" s="49"/>
      <c r="J80" s="49"/>
      <c r="K80" s="49">
        <v>2000</v>
      </c>
      <c r="L80" s="49">
        <v>1800</v>
      </c>
      <c r="M80" s="49"/>
      <c r="N80" s="49"/>
      <c r="O80" s="49"/>
      <c r="P80" s="49"/>
      <c r="Q80" s="49">
        <v>57.422035000000051</v>
      </c>
      <c r="R80" s="50">
        <f t="shared" si="17"/>
        <v>1942.5779649999999</v>
      </c>
      <c r="S80" s="49">
        <f t="shared" si="18"/>
        <v>1742.5779649999999</v>
      </c>
      <c r="T80" s="36"/>
      <c r="U80" s="36"/>
      <c r="V80" s="36"/>
      <c r="W80" s="51"/>
      <c r="X80" s="51"/>
      <c r="Y80" s="51"/>
      <c r="Z80" s="36"/>
      <c r="AA80" s="36"/>
      <c r="AB80" s="52"/>
      <c r="AC80" s="133"/>
    </row>
    <row r="81" spans="1:29" ht="30">
      <c r="A81" s="33" t="s">
        <v>279</v>
      </c>
      <c r="B81" s="47" t="s">
        <v>280</v>
      </c>
      <c r="C81" s="48"/>
      <c r="D81" s="32" t="s">
        <v>281</v>
      </c>
      <c r="E81" s="49">
        <v>1670</v>
      </c>
      <c r="F81" s="49">
        <v>1500</v>
      </c>
      <c r="G81" s="49"/>
      <c r="H81" s="49"/>
      <c r="I81" s="49"/>
      <c r="J81" s="49"/>
      <c r="K81" s="49">
        <v>1670</v>
      </c>
      <c r="L81" s="49">
        <v>1500</v>
      </c>
      <c r="M81" s="49"/>
      <c r="N81" s="49"/>
      <c r="O81" s="49"/>
      <c r="P81" s="49"/>
      <c r="Q81" s="49">
        <v>0.92432800000005955</v>
      </c>
      <c r="R81" s="50">
        <f t="shared" si="17"/>
        <v>1669.0756719999999</v>
      </c>
      <c r="S81" s="49">
        <f t="shared" si="18"/>
        <v>1499.0756719999999</v>
      </c>
      <c r="T81" s="36"/>
      <c r="U81" s="36"/>
      <c r="V81" s="36"/>
      <c r="W81" s="51"/>
      <c r="X81" s="51"/>
      <c r="Y81" s="51"/>
      <c r="Z81" s="36"/>
      <c r="AA81" s="36"/>
      <c r="AB81" s="52"/>
      <c r="AC81" s="133"/>
    </row>
    <row r="82" spans="1:29" ht="30">
      <c r="A82" s="33" t="s">
        <v>282</v>
      </c>
      <c r="B82" s="47" t="s">
        <v>283</v>
      </c>
      <c r="C82" s="48"/>
      <c r="D82" s="32" t="s">
        <v>284</v>
      </c>
      <c r="E82" s="49">
        <v>2780</v>
      </c>
      <c r="F82" s="49">
        <v>2500</v>
      </c>
      <c r="G82" s="49"/>
      <c r="H82" s="49"/>
      <c r="I82" s="49"/>
      <c r="J82" s="49"/>
      <c r="K82" s="49">
        <v>2780</v>
      </c>
      <c r="L82" s="49">
        <v>2500</v>
      </c>
      <c r="M82" s="49"/>
      <c r="N82" s="49"/>
      <c r="O82" s="49"/>
      <c r="P82" s="49"/>
      <c r="Q82" s="49">
        <v>0.68565799999987576</v>
      </c>
      <c r="R82" s="50">
        <f t="shared" si="17"/>
        <v>2779.3143420000001</v>
      </c>
      <c r="S82" s="49">
        <f t="shared" si="18"/>
        <v>2499.3143420000001</v>
      </c>
      <c r="T82" s="36"/>
      <c r="U82" s="36"/>
      <c r="V82" s="36"/>
      <c r="W82" s="51"/>
      <c r="X82" s="51"/>
      <c r="Y82" s="51"/>
      <c r="Z82" s="36"/>
      <c r="AA82" s="36"/>
      <c r="AB82" s="52"/>
      <c r="AC82" s="133"/>
    </row>
    <row r="83" spans="1:29" ht="30">
      <c r="A83" s="33" t="s">
        <v>285</v>
      </c>
      <c r="B83" s="47" t="s">
        <v>286</v>
      </c>
      <c r="C83" s="48"/>
      <c r="D83" s="32" t="s">
        <v>287</v>
      </c>
      <c r="E83" s="49">
        <v>960</v>
      </c>
      <c r="F83" s="49">
        <v>870</v>
      </c>
      <c r="G83" s="49"/>
      <c r="H83" s="49"/>
      <c r="I83" s="49"/>
      <c r="J83" s="49"/>
      <c r="K83" s="49">
        <v>960</v>
      </c>
      <c r="L83" s="49">
        <v>870</v>
      </c>
      <c r="M83" s="49"/>
      <c r="N83" s="49"/>
      <c r="O83" s="49"/>
      <c r="P83" s="49"/>
      <c r="Q83" s="49">
        <v>37.677512999999976</v>
      </c>
      <c r="R83" s="50">
        <f t="shared" si="17"/>
        <v>922.32248700000002</v>
      </c>
      <c r="S83" s="49">
        <f t="shared" si="18"/>
        <v>832.32248700000002</v>
      </c>
      <c r="T83" s="36"/>
      <c r="U83" s="36"/>
      <c r="V83" s="36"/>
      <c r="W83" s="51"/>
      <c r="X83" s="51"/>
      <c r="Y83" s="51"/>
      <c r="Z83" s="36"/>
      <c r="AA83" s="36"/>
      <c r="AB83" s="52"/>
      <c r="AC83" s="133"/>
    </row>
    <row r="84" spans="1:29" ht="30">
      <c r="A84" s="33" t="s">
        <v>288</v>
      </c>
      <c r="B84" s="47" t="s">
        <v>289</v>
      </c>
      <c r="C84" s="48"/>
      <c r="D84" s="32" t="s">
        <v>290</v>
      </c>
      <c r="E84" s="49">
        <v>943</v>
      </c>
      <c r="F84" s="49">
        <v>853</v>
      </c>
      <c r="G84" s="49"/>
      <c r="H84" s="49"/>
      <c r="I84" s="49"/>
      <c r="J84" s="49"/>
      <c r="K84" s="49">
        <v>943</v>
      </c>
      <c r="L84" s="49">
        <v>853</v>
      </c>
      <c r="M84" s="49"/>
      <c r="N84" s="49"/>
      <c r="O84" s="49"/>
      <c r="P84" s="49"/>
      <c r="Q84" s="49">
        <v>0.5135970000000043</v>
      </c>
      <c r="R84" s="50">
        <f t="shared" si="17"/>
        <v>942.486403</v>
      </c>
      <c r="S84" s="49">
        <f t="shared" si="18"/>
        <v>852.486403</v>
      </c>
      <c r="T84" s="36"/>
      <c r="U84" s="36"/>
      <c r="V84" s="36"/>
      <c r="W84" s="51"/>
      <c r="X84" s="51"/>
      <c r="Y84" s="51"/>
      <c r="Z84" s="36"/>
      <c r="AA84" s="36"/>
      <c r="AB84" s="52"/>
      <c r="AC84" s="133"/>
    </row>
    <row r="85" spans="1:29" ht="30">
      <c r="A85" s="33" t="s">
        <v>291</v>
      </c>
      <c r="B85" s="47" t="s">
        <v>292</v>
      </c>
      <c r="C85" s="48"/>
      <c r="D85" s="32" t="s">
        <v>293</v>
      </c>
      <c r="E85" s="49">
        <v>2318</v>
      </c>
      <c r="F85" s="49">
        <v>2088</v>
      </c>
      <c r="G85" s="49"/>
      <c r="H85" s="49"/>
      <c r="I85" s="49"/>
      <c r="J85" s="49"/>
      <c r="K85" s="49">
        <v>2318</v>
      </c>
      <c r="L85" s="49">
        <v>2088</v>
      </c>
      <c r="M85" s="49"/>
      <c r="N85" s="49"/>
      <c r="O85" s="49"/>
      <c r="P85" s="49"/>
      <c r="Q85" s="49">
        <v>45.739962000000105</v>
      </c>
      <c r="R85" s="50">
        <f t="shared" si="17"/>
        <v>2272.2600379999999</v>
      </c>
      <c r="S85" s="49">
        <f t="shared" si="18"/>
        <v>2042.2600379999999</v>
      </c>
      <c r="T85" s="36"/>
      <c r="U85" s="36"/>
      <c r="V85" s="36"/>
      <c r="W85" s="51"/>
      <c r="X85" s="51"/>
      <c r="Y85" s="51"/>
      <c r="Z85" s="36"/>
      <c r="AA85" s="36"/>
      <c r="AB85" s="52"/>
      <c r="AC85" s="133"/>
    </row>
    <row r="86" spans="1:29" ht="30">
      <c r="A86" s="33" t="s">
        <v>294</v>
      </c>
      <c r="B86" s="47" t="s">
        <v>295</v>
      </c>
      <c r="C86" s="48"/>
      <c r="D86" s="32" t="s">
        <v>296</v>
      </c>
      <c r="E86" s="49">
        <v>2770</v>
      </c>
      <c r="F86" s="49">
        <v>2500</v>
      </c>
      <c r="G86" s="49"/>
      <c r="H86" s="49"/>
      <c r="I86" s="49"/>
      <c r="J86" s="49"/>
      <c r="K86" s="49">
        <v>2770</v>
      </c>
      <c r="L86" s="49">
        <v>2500</v>
      </c>
      <c r="M86" s="49"/>
      <c r="N86" s="49"/>
      <c r="O86" s="49"/>
      <c r="P86" s="49"/>
      <c r="Q86" s="49">
        <v>39.353935000000092</v>
      </c>
      <c r="R86" s="50">
        <f t="shared" si="17"/>
        <v>2730.6460649999999</v>
      </c>
      <c r="S86" s="49">
        <f t="shared" si="18"/>
        <v>2460.6460649999999</v>
      </c>
      <c r="T86" s="36"/>
      <c r="U86" s="36"/>
      <c r="V86" s="36"/>
      <c r="W86" s="51"/>
      <c r="X86" s="51"/>
      <c r="Y86" s="51"/>
      <c r="Z86" s="36"/>
      <c r="AA86" s="36"/>
      <c r="AB86" s="52"/>
      <c r="AC86" s="133"/>
    </row>
    <row r="87" spans="1:29" ht="60">
      <c r="A87" s="33" t="s">
        <v>297</v>
      </c>
      <c r="B87" s="47" t="s">
        <v>298</v>
      </c>
      <c r="C87" s="48"/>
      <c r="D87" s="32" t="s">
        <v>299</v>
      </c>
      <c r="E87" s="49">
        <v>775</v>
      </c>
      <c r="F87" s="49">
        <v>700</v>
      </c>
      <c r="G87" s="49"/>
      <c r="H87" s="49"/>
      <c r="I87" s="49"/>
      <c r="J87" s="49"/>
      <c r="K87" s="49">
        <v>775</v>
      </c>
      <c r="L87" s="49">
        <v>700</v>
      </c>
      <c r="M87" s="49"/>
      <c r="N87" s="49"/>
      <c r="O87" s="49"/>
      <c r="P87" s="49"/>
      <c r="Q87" s="49">
        <v>36.564075000000003</v>
      </c>
      <c r="R87" s="50">
        <f t="shared" si="17"/>
        <v>738.435925</v>
      </c>
      <c r="S87" s="49">
        <f t="shared" si="18"/>
        <v>663.435925</v>
      </c>
      <c r="T87" s="36"/>
      <c r="U87" s="36"/>
      <c r="V87" s="36"/>
      <c r="W87" s="51"/>
      <c r="X87" s="51"/>
      <c r="Y87" s="51"/>
      <c r="Z87" s="36"/>
      <c r="AA87" s="36"/>
      <c r="AB87" s="52"/>
      <c r="AC87" s="133"/>
    </row>
    <row r="88" spans="1:29" ht="30">
      <c r="A88" s="33" t="s">
        <v>300</v>
      </c>
      <c r="B88" s="47" t="s">
        <v>301</v>
      </c>
      <c r="C88" s="48"/>
      <c r="D88" s="32" t="s">
        <v>302</v>
      </c>
      <c r="E88" s="49">
        <v>2000</v>
      </c>
      <c r="F88" s="49">
        <v>1800</v>
      </c>
      <c r="G88" s="49"/>
      <c r="H88" s="49"/>
      <c r="I88" s="49"/>
      <c r="J88" s="49"/>
      <c r="K88" s="49">
        <v>2000</v>
      </c>
      <c r="L88" s="49">
        <v>1800</v>
      </c>
      <c r="M88" s="49"/>
      <c r="N88" s="49"/>
      <c r="O88" s="49"/>
      <c r="P88" s="49"/>
      <c r="Q88" s="49">
        <v>9.4597670000000562</v>
      </c>
      <c r="R88" s="50">
        <f t="shared" si="17"/>
        <v>1990.5402329999999</v>
      </c>
      <c r="S88" s="49">
        <f t="shared" si="18"/>
        <v>1790.5402329999999</v>
      </c>
      <c r="T88" s="36"/>
      <c r="U88" s="36"/>
      <c r="V88" s="36"/>
      <c r="W88" s="51"/>
      <c r="X88" s="51"/>
      <c r="Y88" s="51"/>
      <c r="Z88" s="36"/>
      <c r="AA88" s="36"/>
      <c r="AB88" s="52"/>
      <c r="AC88" s="133"/>
    </row>
    <row r="89" spans="1:29" ht="30">
      <c r="A89" s="33" t="s">
        <v>303</v>
      </c>
      <c r="B89" s="47" t="s">
        <v>304</v>
      </c>
      <c r="C89" s="48"/>
      <c r="D89" s="32" t="s">
        <v>305</v>
      </c>
      <c r="E89" s="49">
        <v>2070</v>
      </c>
      <c r="F89" s="49">
        <v>1870</v>
      </c>
      <c r="G89" s="49"/>
      <c r="H89" s="49"/>
      <c r="I89" s="49"/>
      <c r="J89" s="49"/>
      <c r="K89" s="49">
        <v>2070</v>
      </c>
      <c r="L89" s="49">
        <v>1870</v>
      </c>
      <c r="M89" s="49"/>
      <c r="N89" s="49"/>
      <c r="O89" s="49"/>
      <c r="P89" s="49"/>
      <c r="Q89" s="49">
        <v>19.500283000000081</v>
      </c>
      <c r="R89" s="50">
        <f t="shared" si="17"/>
        <v>2050.4997169999997</v>
      </c>
      <c r="S89" s="49">
        <f t="shared" si="18"/>
        <v>1850.4997169999999</v>
      </c>
      <c r="T89" s="36"/>
      <c r="U89" s="36"/>
      <c r="V89" s="36"/>
      <c r="W89" s="51"/>
      <c r="X89" s="51"/>
      <c r="Y89" s="51"/>
      <c r="Z89" s="36"/>
      <c r="AA89" s="36"/>
      <c r="AB89" s="52"/>
      <c r="AC89" s="133"/>
    </row>
    <row r="90" spans="1:29" ht="30">
      <c r="A90" s="33" t="s">
        <v>306</v>
      </c>
      <c r="B90" s="47" t="s">
        <v>307</v>
      </c>
      <c r="C90" s="48"/>
      <c r="D90" s="32" t="s">
        <v>308</v>
      </c>
      <c r="E90" s="49">
        <v>2220</v>
      </c>
      <c r="F90" s="49">
        <v>2000</v>
      </c>
      <c r="G90" s="49"/>
      <c r="H90" s="49"/>
      <c r="I90" s="49"/>
      <c r="J90" s="49"/>
      <c r="K90" s="49">
        <v>2220</v>
      </c>
      <c r="L90" s="49">
        <v>2000</v>
      </c>
      <c r="M90" s="49"/>
      <c r="N90" s="49"/>
      <c r="O90" s="49"/>
      <c r="P90" s="49"/>
      <c r="Q90" s="49">
        <v>0.95652399999994486</v>
      </c>
      <c r="R90" s="50">
        <f t="shared" si="17"/>
        <v>2219.0434759999998</v>
      </c>
      <c r="S90" s="49">
        <f t="shared" si="18"/>
        <v>1999.0434760000001</v>
      </c>
      <c r="T90" s="36"/>
      <c r="U90" s="36"/>
      <c r="V90" s="36"/>
      <c r="W90" s="51"/>
      <c r="X90" s="51"/>
      <c r="Y90" s="51"/>
      <c r="Z90" s="36"/>
      <c r="AA90" s="36"/>
      <c r="AB90" s="52"/>
      <c r="AC90" s="133"/>
    </row>
    <row r="91" spans="1:29" ht="30">
      <c r="A91" s="33" t="s">
        <v>309</v>
      </c>
      <c r="B91" s="47" t="s">
        <v>310</v>
      </c>
      <c r="C91" s="48"/>
      <c r="D91" s="32" t="s">
        <v>311</v>
      </c>
      <c r="E91" s="49">
        <v>920</v>
      </c>
      <c r="F91" s="49">
        <v>828</v>
      </c>
      <c r="G91" s="49"/>
      <c r="H91" s="49"/>
      <c r="I91" s="49"/>
      <c r="J91" s="49"/>
      <c r="K91" s="49">
        <v>920</v>
      </c>
      <c r="L91" s="49">
        <v>828</v>
      </c>
      <c r="M91" s="49"/>
      <c r="N91" s="49"/>
      <c r="O91" s="49"/>
      <c r="P91" s="49"/>
      <c r="Q91" s="49">
        <v>0.85482500000000528</v>
      </c>
      <c r="R91" s="50">
        <f t="shared" si="17"/>
        <v>919.14517499999999</v>
      </c>
      <c r="S91" s="49">
        <f t="shared" si="18"/>
        <v>827.14517499999999</v>
      </c>
      <c r="T91" s="36"/>
      <c r="U91" s="36"/>
      <c r="V91" s="36"/>
      <c r="W91" s="51"/>
      <c r="X91" s="51"/>
      <c r="Y91" s="51"/>
      <c r="Z91" s="36"/>
      <c r="AA91" s="36"/>
      <c r="AB91" s="52"/>
      <c r="AC91" s="133"/>
    </row>
    <row r="92" spans="1:29" ht="30">
      <c r="A92" s="33" t="s">
        <v>312</v>
      </c>
      <c r="B92" s="47" t="s">
        <v>313</v>
      </c>
      <c r="C92" s="48"/>
      <c r="D92" s="32" t="s">
        <v>314</v>
      </c>
      <c r="E92" s="49">
        <v>2778</v>
      </c>
      <c r="F92" s="49">
        <v>2500</v>
      </c>
      <c r="G92" s="49"/>
      <c r="H92" s="49"/>
      <c r="I92" s="49"/>
      <c r="J92" s="49"/>
      <c r="K92" s="49">
        <v>2778</v>
      </c>
      <c r="L92" s="49">
        <v>2500</v>
      </c>
      <c r="M92" s="49"/>
      <c r="N92" s="49"/>
      <c r="O92" s="49"/>
      <c r="P92" s="49"/>
      <c r="Q92" s="49">
        <v>9.1994389999999839</v>
      </c>
      <c r="R92" s="50">
        <f t="shared" si="17"/>
        <v>2768.800561</v>
      </c>
      <c r="S92" s="49">
        <f t="shared" si="18"/>
        <v>2490.800561</v>
      </c>
      <c r="T92" s="36"/>
      <c r="U92" s="36"/>
      <c r="V92" s="36"/>
      <c r="W92" s="51"/>
      <c r="X92" s="51"/>
      <c r="Y92" s="51"/>
      <c r="Z92" s="36"/>
      <c r="AA92" s="36"/>
      <c r="AB92" s="52"/>
      <c r="AC92" s="133"/>
    </row>
    <row r="93" spans="1:29" ht="30">
      <c r="A93" s="33" t="s">
        <v>315</v>
      </c>
      <c r="B93" s="47" t="s">
        <v>316</v>
      </c>
      <c r="C93" s="48"/>
      <c r="D93" s="32"/>
      <c r="E93" s="49">
        <v>1243</v>
      </c>
      <c r="F93" s="49">
        <v>870</v>
      </c>
      <c r="G93" s="49"/>
      <c r="H93" s="49"/>
      <c r="I93" s="49"/>
      <c r="J93" s="49"/>
      <c r="K93" s="49">
        <v>1243</v>
      </c>
      <c r="L93" s="49">
        <v>870</v>
      </c>
      <c r="M93" s="49"/>
      <c r="N93" s="49"/>
      <c r="O93" s="49"/>
      <c r="P93" s="49"/>
      <c r="Q93" s="49">
        <v>51.286511000000019</v>
      </c>
      <c r="R93" s="50">
        <f t="shared" si="17"/>
        <v>1191.713489</v>
      </c>
      <c r="S93" s="49">
        <f t="shared" si="18"/>
        <v>818.71348899999998</v>
      </c>
      <c r="T93" s="36"/>
      <c r="U93" s="36"/>
      <c r="V93" s="36"/>
      <c r="W93" s="51"/>
      <c r="X93" s="51"/>
      <c r="Y93" s="51"/>
      <c r="Z93" s="36"/>
      <c r="AA93" s="36"/>
      <c r="AB93" s="52"/>
      <c r="AC93" s="133"/>
    </row>
    <row r="94" spans="1:29" ht="30">
      <c r="A94" s="33" t="s">
        <v>317</v>
      </c>
      <c r="B94" s="47" t="s">
        <v>318</v>
      </c>
      <c r="C94" s="48"/>
      <c r="D94" s="32"/>
      <c r="E94" s="49">
        <v>1400</v>
      </c>
      <c r="F94" s="49">
        <v>971</v>
      </c>
      <c r="G94" s="49"/>
      <c r="H94" s="49"/>
      <c r="I94" s="49"/>
      <c r="J94" s="49"/>
      <c r="K94" s="49">
        <v>1400</v>
      </c>
      <c r="L94" s="49">
        <v>971</v>
      </c>
      <c r="M94" s="49"/>
      <c r="N94" s="49"/>
      <c r="O94" s="49"/>
      <c r="P94" s="49"/>
      <c r="Q94" s="49">
        <v>44.706763000000024</v>
      </c>
      <c r="R94" s="50">
        <f t="shared" si="17"/>
        <v>1355.2932369999999</v>
      </c>
      <c r="S94" s="49">
        <f t="shared" si="18"/>
        <v>926.29323699999998</v>
      </c>
      <c r="T94" s="36"/>
      <c r="U94" s="36"/>
      <c r="V94" s="36"/>
      <c r="W94" s="51"/>
      <c r="X94" s="51"/>
      <c r="Y94" s="51"/>
      <c r="Z94" s="36"/>
      <c r="AA94" s="36"/>
      <c r="AB94" s="52"/>
      <c r="AC94" s="133"/>
    </row>
    <row r="95" spans="1:29" ht="30">
      <c r="A95" s="33" t="s">
        <v>319</v>
      </c>
      <c r="B95" s="47" t="s">
        <v>320</v>
      </c>
      <c r="C95" s="48"/>
      <c r="D95" s="32" t="s">
        <v>321</v>
      </c>
      <c r="E95" s="49">
        <v>2327</v>
      </c>
      <c r="F95" s="49">
        <v>2094</v>
      </c>
      <c r="G95" s="49"/>
      <c r="H95" s="49"/>
      <c r="I95" s="49"/>
      <c r="J95" s="49"/>
      <c r="K95" s="49">
        <v>2327</v>
      </c>
      <c r="L95" s="49">
        <v>2094</v>
      </c>
      <c r="M95" s="49"/>
      <c r="N95" s="49"/>
      <c r="O95" s="49"/>
      <c r="P95" s="49"/>
      <c r="Q95" s="49">
        <v>101.16371499999991</v>
      </c>
      <c r="R95" s="50">
        <f t="shared" si="17"/>
        <v>2225.8362850000003</v>
      </c>
      <c r="S95" s="49">
        <f t="shared" si="18"/>
        <v>1992.8362850000001</v>
      </c>
      <c r="T95" s="36"/>
      <c r="U95" s="36"/>
      <c r="V95" s="36"/>
      <c r="W95" s="51"/>
      <c r="X95" s="51"/>
      <c r="Y95" s="51"/>
      <c r="Z95" s="36"/>
      <c r="AA95" s="36"/>
      <c r="AB95" s="52"/>
      <c r="AC95" s="133"/>
    </row>
    <row r="96" spans="1:29" ht="30">
      <c r="A96" s="33" t="s">
        <v>322</v>
      </c>
      <c r="B96" s="47" t="s">
        <v>323</v>
      </c>
      <c r="C96" s="48"/>
      <c r="D96" s="32" t="s">
        <v>324</v>
      </c>
      <c r="E96" s="49">
        <v>1111</v>
      </c>
      <c r="F96" s="49">
        <v>1000</v>
      </c>
      <c r="G96" s="49"/>
      <c r="H96" s="49"/>
      <c r="I96" s="49"/>
      <c r="J96" s="49"/>
      <c r="K96" s="49">
        <v>1111</v>
      </c>
      <c r="L96" s="49">
        <v>1000</v>
      </c>
      <c r="M96" s="49"/>
      <c r="N96" s="49"/>
      <c r="O96" s="49"/>
      <c r="P96" s="49"/>
      <c r="Q96" s="49">
        <v>1.3105379999999514</v>
      </c>
      <c r="R96" s="50">
        <f t="shared" si="17"/>
        <v>1109.689462</v>
      </c>
      <c r="S96" s="49">
        <f t="shared" si="18"/>
        <v>998.68946200000005</v>
      </c>
      <c r="T96" s="36"/>
      <c r="U96" s="36"/>
      <c r="V96" s="36"/>
      <c r="W96" s="51"/>
      <c r="X96" s="51"/>
      <c r="Y96" s="51"/>
      <c r="Z96" s="36"/>
      <c r="AA96" s="36"/>
      <c r="AB96" s="52"/>
      <c r="AC96" s="133"/>
    </row>
    <row r="97" spans="1:29" ht="30">
      <c r="A97" s="33" t="s">
        <v>325</v>
      </c>
      <c r="B97" s="47" t="s">
        <v>326</v>
      </c>
      <c r="C97" s="48"/>
      <c r="D97" s="32" t="s">
        <v>327</v>
      </c>
      <c r="E97" s="49">
        <v>1422</v>
      </c>
      <c r="F97" s="49">
        <v>1280</v>
      </c>
      <c r="G97" s="49"/>
      <c r="H97" s="49"/>
      <c r="I97" s="49"/>
      <c r="J97" s="49"/>
      <c r="K97" s="49">
        <v>1422</v>
      </c>
      <c r="L97" s="49">
        <v>1280</v>
      </c>
      <c r="M97" s="49"/>
      <c r="N97" s="49"/>
      <c r="O97" s="49"/>
      <c r="P97" s="49"/>
      <c r="Q97" s="49">
        <v>3.0615629999999783</v>
      </c>
      <c r="R97" s="50">
        <f t="shared" si="17"/>
        <v>1418.938437</v>
      </c>
      <c r="S97" s="49">
        <f t="shared" si="18"/>
        <v>1276.938437</v>
      </c>
      <c r="T97" s="36"/>
      <c r="U97" s="36"/>
      <c r="V97" s="36"/>
      <c r="W97" s="51"/>
      <c r="X97" s="51"/>
      <c r="Y97" s="51"/>
      <c r="Z97" s="36"/>
      <c r="AA97" s="36"/>
      <c r="AB97" s="52"/>
      <c r="AC97" s="133"/>
    </row>
    <row r="98" spans="1:29" ht="30">
      <c r="A98" s="33" t="s">
        <v>328</v>
      </c>
      <c r="B98" s="47" t="s">
        <v>329</v>
      </c>
      <c r="C98" s="48"/>
      <c r="D98" s="32" t="s">
        <v>330</v>
      </c>
      <c r="E98" s="49">
        <v>1243</v>
      </c>
      <c r="F98" s="49">
        <v>870</v>
      </c>
      <c r="G98" s="49"/>
      <c r="H98" s="49"/>
      <c r="I98" s="49"/>
      <c r="J98" s="49"/>
      <c r="K98" s="49">
        <v>1243</v>
      </c>
      <c r="L98" s="49">
        <v>870</v>
      </c>
      <c r="M98" s="49"/>
      <c r="N98" s="49"/>
      <c r="O98" s="49"/>
      <c r="P98" s="49"/>
      <c r="Q98" s="49">
        <v>3.7248980000000529</v>
      </c>
      <c r="R98" s="50">
        <f t="shared" si="17"/>
        <v>1239.2751020000001</v>
      </c>
      <c r="S98" s="49">
        <f t="shared" si="18"/>
        <v>866.27510199999995</v>
      </c>
      <c r="T98" s="36"/>
      <c r="U98" s="36"/>
      <c r="V98" s="36"/>
      <c r="W98" s="51"/>
      <c r="X98" s="51"/>
      <c r="Y98" s="51"/>
      <c r="Z98" s="36"/>
      <c r="AA98" s="36"/>
      <c r="AB98" s="52"/>
      <c r="AC98" s="133"/>
    </row>
    <row r="99" spans="1:29" ht="30">
      <c r="A99" s="33" t="s">
        <v>331</v>
      </c>
      <c r="B99" s="47" t="s">
        <v>332</v>
      </c>
      <c r="C99" s="48"/>
      <c r="D99" s="32" t="s">
        <v>333</v>
      </c>
      <c r="E99" s="49">
        <v>1024</v>
      </c>
      <c r="F99" s="49">
        <v>870</v>
      </c>
      <c r="G99" s="49"/>
      <c r="H99" s="49"/>
      <c r="I99" s="49"/>
      <c r="J99" s="49"/>
      <c r="K99" s="49">
        <v>1024</v>
      </c>
      <c r="L99" s="49">
        <v>870</v>
      </c>
      <c r="M99" s="49"/>
      <c r="N99" s="49"/>
      <c r="O99" s="49"/>
      <c r="P99" s="49"/>
      <c r="Q99" s="49">
        <v>1.2220919999999751</v>
      </c>
      <c r="R99" s="50">
        <f t="shared" si="17"/>
        <v>1022.777908</v>
      </c>
      <c r="S99" s="49">
        <f t="shared" si="18"/>
        <v>868.77790800000002</v>
      </c>
      <c r="T99" s="36"/>
      <c r="U99" s="36"/>
      <c r="V99" s="36"/>
      <c r="W99" s="51"/>
      <c r="X99" s="51"/>
      <c r="Y99" s="51"/>
      <c r="Z99" s="36"/>
      <c r="AA99" s="36"/>
      <c r="AB99" s="52"/>
      <c r="AC99" s="133"/>
    </row>
    <row r="100" spans="1:29" ht="30">
      <c r="A100" s="33" t="s">
        <v>334</v>
      </c>
      <c r="B100" s="47" t="s">
        <v>335</v>
      </c>
      <c r="C100" s="48"/>
      <c r="D100" s="32" t="s">
        <v>336</v>
      </c>
      <c r="E100" s="49">
        <v>967</v>
      </c>
      <c r="F100" s="49">
        <v>870</v>
      </c>
      <c r="G100" s="49"/>
      <c r="H100" s="49"/>
      <c r="I100" s="49"/>
      <c r="J100" s="49"/>
      <c r="K100" s="49">
        <v>967</v>
      </c>
      <c r="L100" s="49">
        <v>870</v>
      </c>
      <c r="M100" s="49"/>
      <c r="N100" s="49"/>
      <c r="O100" s="49"/>
      <c r="P100" s="49"/>
      <c r="Q100" s="49">
        <v>7.0090360000000373</v>
      </c>
      <c r="R100" s="50">
        <f t="shared" si="17"/>
        <v>959.99096399999996</v>
      </c>
      <c r="S100" s="49">
        <f t="shared" si="18"/>
        <v>862.99096399999996</v>
      </c>
      <c r="T100" s="36"/>
      <c r="U100" s="36"/>
      <c r="V100" s="36"/>
      <c r="W100" s="51"/>
      <c r="X100" s="51"/>
      <c r="Y100" s="51"/>
      <c r="Z100" s="36"/>
      <c r="AA100" s="36"/>
      <c r="AB100" s="52"/>
      <c r="AC100" s="133"/>
    </row>
    <row r="101" spans="1:29" ht="30">
      <c r="A101" s="33" t="s">
        <v>337</v>
      </c>
      <c r="B101" s="47" t="s">
        <v>338</v>
      </c>
      <c r="C101" s="48"/>
      <c r="D101" s="32" t="s">
        <v>339</v>
      </c>
      <c r="E101" s="49">
        <v>2778</v>
      </c>
      <c r="F101" s="49">
        <v>2500</v>
      </c>
      <c r="G101" s="49"/>
      <c r="H101" s="49"/>
      <c r="I101" s="49"/>
      <c r="J101" s="49"/>
      <c r="K101" s="49">
        <v>2778</v>
      </c>
      <c r="L101" s="49">
        <v>2500</v>
      </c>
      <c r="M101" s="49"/>
      <c r="N101" s="49"/>
      <c r="O101" s="49"/>
      <c r="P101" s="49"/>
      <c r="Q101" s="49">
        <v>5.7118810000001758</v>
      </c>
      <c r="R101" s="50">
        <f t="shared" si="17"/>
        <v>2772.2881189999998</v>
      </c>
      <c r="S101" s="49">
        <f t="shared" si="18"/>
        <v>2494.2881189999998</v>
      </c>
      <c r="T101" s="36"/>
      <c r="U101" s="36"/>
      <c r="V101" s="36"/>
      <c r="W101" s="51"/>
      <c r="X101" s="51"/>
      <c r="Y101" s="51"/>
      <c r="Z101" s="36"/>
      <c r="AA101" s="36"/>
      <c r="AB101" s="52"/>
      <c r="AC101" s="133"/>
    </row>
    <row r="102" spans="1:29" ht="30">
      <c r="A102" s="33" t="s">
        <v>340</v>
      </c>
      <c r="B102" s="47" t="s">
        <v>341</v>
      </c>
      <c r="C102" s="48"/>
      <c r="D102" s="32" t="s">
        <v>342</v>
      </c>
      <c r="E102" s="49">
        <v>967</v>
      </c>
      <c r="F102" s="49">
        <v>870</v>
      </c>
      <c r="G102" s="49"/>
      <c r="H102" s="49"/>
      <c r="I102" s="49"/>
      <c r="J102" s="49"/>
      <c r="K102" s="49">
        <v>967</v>
      </c>
      <c r="L102" s="49">
        <v>870</v>
      </c>
      <c r="M102" s="49"/>
      <c r="N102" s="49"/>
      <c r="O102" s="49"/>
      <c r="P102" s="49"/>
      <c r="Q102" s="49">
        <v>7.8742539999999508</v>
      </c>
      <c r="R102" s="50">
        <f t="shared" si="17"/>
        <v>959.12574600000005</v>
      </c>
      <c r="S102" s="49">
        <f t="shared" si="18"/>
        <v>862.12574600000005</v>
      </c>
      <c r="T102" s="36"/>
      <c r="U102" s="36"/>
      <c r="V102" s="36"/>
      <c r="W102" s="51"/>
      <c r="X102" s="51"/>
      <c r="Y102" s="51"/>
      <c r="Z102" s="36"/>
      <c r="AA102" s="36"/>
      <c r="AB102" s="52"/>
      <c r="AC102" s="133"/>
    </row>
    <row r="103" spans="1:29" ht="30">
      <c r="A103" s="33" t="s">
        <v>343</v>
      </c>
      <c r="B103" s="47" t="s">
        <v>344</v>
      </c>
      <c r="C103" s="48"/>
      <c r="D103" s="32" t="s">
        <v>345</v>
      </c>
      <c r="E103" s="49">
        <v>1333</v>
      </c>
      <c r="F103" s="49">
        <v>1200</v>
      </c>
      <c r="G103" s="49"/>
      <c r="H103" s="49"/>
      <c r="I103" s="49"/>
      <c r="J103" s="49"/>
      <c r="K103" s="49">
        <v>1333</v>
      </c>
      <c r="L103" s="49">
        <v>1200</v>
      </c>
      <c r="M103" s="49"/>
      <c r="N103" s="49"/>
      <c r="O103" s="49"/>
      <c r="P103" s="49"/>
      <c r="Q103" s="49">
        <v>7.8909650000000511</v>
      </c>
      <c r="R103" s="50">
        <f t="shared" si="17"/>
        <v>1325.1090349999999</v>
      </c>
      <c r="S103" s="49">
        <f t="shared" si="18"/>
        <v>1192.1090349999999</v>
      </c>
      <c r="T103" s="36"/>
      <c r="U103" s="36"/>
      <c r="V103" s="36"/>
      <c r="W103" s="51"/>
      <c r="X103" s="51"/>
      <c r="Y103" s="51"/>
      <c r="Z103" s="36"/>
      <c r="AA103" s="36"/>
      <c r="AB103" s="52"/>
      <c r="AC103" s="133"/>
    </row>
    <row r="104" spans="1:29" ht="30">
      <c r="A104" s="33" t="s">
        <v>346</v>
      </c>
      <c r="B104" s="47" t="s">
        <v>347</v>
      </c>
      <c r="C104" s="48"/>
      <c r="D104" s="32" t="s">
        <v>348</v>
      </c>
      <c r="E104" s="49">
        <v>1111</v>
      </c>
      <c r="F104" s="49">
        <v>1000</v>
      </c>
      <c r="G104" s="49"/>
      <c r="H104" s="49"/>
      <c r="I104" s="49"/>
      <c r="J104" s="49"/>
      <c r="K104" s="49">
        <v>1111</v>
      </c>
      <c r="L104" s="49">
        <v>1000</v>
      </c>
      <c r="M104" s="49"/>
      <c r="N104" s="49"/>
      <c r="O104" s="49"/>
      <c r="P104" s="49"/>
      <c r="Q104" s="49">
        <v>14.212222999999994</v>
      </c>
      <c r="R104" s="50">
        <f t="shared" si="17"/>
        <v>1096.787777</v>
      </c>
      <c r="S104" s="49">
        <f t="shared" si="18"/>
        <v>985.78777700000001</v>
      </c>
      <c r="T104" s="36"/>
      <c r="U104" s="36"/>
      <c r="V104" s="36"/>
      <c r="W104" s="51"/>
      <c r="X104" s="51"/>
      <c r="Y104" s="51"/>
      <c r="Z104" s="36"/>
      <c r="AA104" s="36"/>
      <c r="AB104" s="52"/>
      <c r="AC104" s="133"/>
    </row>
    <row r="105" spans="1:29" ht="30">
      <c r="A105" s="33" t="s">
        <v>349</v>
      </c>
      <c r="B105" s="47" t="s">
        <v>350</v>
      </c>
      <c r="C105" s="48"/>
      <c r="D105" s="32" t="s">
        <v>351</v>
      </c>
      <c r="E105" s="49">
        <v>1222</v>
      </c>
      <c r="F105" s="49">
        <v>1100</v>
      </c>
      <c r="G105" s="49"/>
      <c r="H105" s="49"/>
      <c r="I105" s="49"/>
      <c r="J105" s="49"/>
      <c r="K105" s="49">
        <v>1222</v>
      </c>
      <c r="L105" s="49">
        <v>1100</v>
      </c>
      <c r="M105" s="49"/>
      <c r="N105" s="49"/>
      <c r="O105" s="49"/>
      <c r="P105" s="49"/>
      <c r="Q105" s="49">
        <v>1.7548340000000735</v>
      </c>
      <c r="R105" s="50">
        <f t="shared" si="17"/>
        <v>1220.2451659999999</v>
      </c>
      <c r="S105" s="49">
        <f t="shared" si="18"/>
        <v>1098.2451659999999</v>
      </c>
      <c r="T105" s="36"/>
      <c r="U105" s="36"/>
      <c r="V105" s="36"/>
      <c r="W105" s="51"/>
      <c r="X105" s="51"/>
      <c r="Y105" s="51"/>
      <c r="Z105" s="36"/>
      <c r="AA105" s="36"/>
      <c r="AB105" s="52"/>
      <c r="AC105" s="133"/>
    </row>
    <row r="106" spans="1:29" ht="30">
      <c r="A106" s="33" t="s">
        <v>352</v>
      </c>
      <c r="B106" s="47" t="s">
        <v>353</v>
      </c>
      <c r="C106" s="48"/>
      <c r="D106" s="32" t="s">
        <v>354</v>
      </c>
      <c r="E106" s="49">
        <v>2443</v>
      </c>
      <c r="F106" s="49">
        <v>2199</v>
      </c>
      <c r="G106" s="49"/>
      <c r="H106" s="49"/>
      <c r="I106" s="49"/>
      <c r="J106" s="49"/>
      <c r="K106" s="49">
        <v>2443</v>
      </c>
      <c r="L106" s="49">
        <v>2199</v>
      </c>
      <c r="M106" s="49"/>
      <c r="N106" s="49"/>
      <c r="O106" s="49"/>
      <c r="P106" s="49"/>
      <c r="Q106" s="49">
        <v>2.4226459999999861</v>
      </c>
      <c r="R106" s="50">
        <f t="shared" si="17"/>
        <v>2440.577354</v>
      </c>
      <c r="S106" s="49">
        <f t="shared" si="18"/>
        <v>2196.577354</v>
      </c>
      <c r="T106" s="36"/>
      <c r="U106" s="36"/>
      <c r="V106" s="36"/>
      <c r="W106" s="51"/>
      <c r="X106" s="51"/>
      <c r="Y106" s="51"/>
      <c r="Z106" s="36"/>
      <c r="AA106" s="36"/>
      <c r="AB106" s="52"/>
      <c r="AC106" s="133"/>
    </row>
    <row r="107" spans="1:29" ht="30">
      <c r="A107" s="33" t="s">
        <v>355</v>
      </c>
      <c r="B107" s="47" t="s">
        <v>356</v>
      </c>
      <c r="C107" s="48"/>
      <c r="D107" s="32" t="s">
        <v>357</v>
      </c>
      <c r="E107" s="49">
        <v>1089</v>
      </c>
      <c r="F107" s="49">
        <v>980</v>
      </c>
      <c r="G107" s="49"/>
      <c r="H107" s="49"/>
      <c r="I107" s="49"/>
      <c r="J107" s="49"/>
      <c r="K107" s="49">
        <v>1089</v>
      </c>
      <c r="L107" s="49">
        <v>980</v>
      </c>
      <c r="M107" s="49"/>
      <c r="N107" s="49"/>
      <c r="O107" s="49"/>
      <c r="P107" s="49"/>
      <c r="Q107" s="49">
        <v>2.2890559999999596</v>
      </c>
      <c r="R107" s="50">
        <f t="shared" si="17"/>
        <v>1086.7109439999999</v>
      </c>
      <c r="S107" s="49">
        <f t="shared" si="18"/>
        <v>977.71094400000004</v>
      </c>
      <c r="T107" s="36"/>
      <c r="U107" s="36"/>
      <c r="V107" s="36"/>
      <c r="W107" s="51"/>
      <c r="X107" s="51"/>
      <c r="Y107" s="51"/>
      <c r="Z107" s="36"/>
      <c r="AA107" s="36"/>
      <c r="AB107" s="52"/>
      <c r="AC107" s="133"/>
    </row>
    <row r="108" spans="1:29" ht="30">
      <c r="A108" s="33" t="s">
        <v>358</v>
      </c>
      <c r="B108" s="47" t="s">
        <v>359</v>
      </c>
      <c r="C108" s="48"/>
      <c r="D108" s="32"/>
      <c r="E108" s="49">
        <v>467</v>
      </c>
      <c r="F108" s="49">
        <v>420</v>
      </c>
      <c r="G108" s="49"/>
      <c r="H108" s="49"/>
      <c r="I108" s="49"/>
      <c r="J108" s="49"/>
      <c r="K108" s="49">
        <v>467</v>
      </c>
      <c r="L108" s="49">
        <v>420</v>
      </c>
      <c r="M108" s="49"/>
      <c r="N108" s="49"/>
      <c r="O108" s="49"/>
      <c r="P108" s="49"/>
      <c r="Q108" s="49">
        <v>4.2630839999999921</v>
      </c>
      <c r="R108" s="50">
        <f t="shared" si="17"/>
        <v>462.73691600000001</v>
      </c>
      <c r="S108" s="49">
        <f t="shared" si="18"/>
        <v>415.73691600000001</v>
      </c>
      <c r="T108" s="36"/>
      <c r="U108" s="36"/>
      <c r="V108" s="36"/>
      <c r="W108" s="51"/>
      <c r="X108" s="51"/>
      <c r="Y108" s="51"/>
      <c r="Z108" s="36"/>
      <c r="AA108" s="36"/>
      <c r="AB108" s="52"/>
      <c r="AC108" s="133"/>
    </row>
    <row r="109" spans="1:29" ht="30">
      <c r="A109" s="33" t="s">
        <v>360</v>
      </c>
      <c r="B109" s="47" t="s">
        <v>361</v>
      </c>
      <c r="C109" s="48"/>
      <c r="D109" s="32" t="s">
        <v>362</v>
      </c>
      <c r="E109" s="49">
        <v>333</v>
      </c>
      <c r="F109" s="49">
        <v>300</v>
      </c>
      <c r="G109" s="49"/>
      <c r="H109" s="49"/>
      <c r="I109" s="49"/>
      <c r="J109" s="49"/>
      <c r="K109" s="49">
        <v>333</v>
      </c>
      <c r="L109" s="49">
        <v>300</v>
      </c>
      <c r="M109" s="49"/>
      <c r="N109" s="49"/>
      <c r="O109" s="49"/>
      <c r="P109" s="49"/>
      <c r="Q109" s="49">
        <v>0.78266600000000608</v>
      </c>
      <c r="R109" s="50">
        <f t="shared" si="17"/>
        <v>332.21733399999999</v>
      </c>
      <c r="S109" s="49">
        <f t="shared" si="18"/>
        <v>299.21733399999999</v>
      </c>
      <c r="T109" s="36"/>
      <c r="U109" s="36"/>
      <c r="V109" s="36"/>
      <c r="W109" s="51"/>
      <c r="X109" s="51"/>
      <c r="Y109" s="51"/>
      <c r="Z109" s="36"/>
      <c r="AA109" s="36"/>
      <c r="AB109" s="52"/>
      <c r="AC109" s="133"/>
    </row>
    <row r="110" spans="1:29" ht="30">
      <c r="A110" s="33" t="s">
        <v>363</v>
      </c>
      <c r="B110" s="47" t="s">
        <v>364</v>
      </c>
      <c r="C110" s="48"/>
      <c r="D110" s="32" t="s">
        <v>365</v>
      </c>
      <c r="E110" s="49">
        <v>1137</v>
      </c>
      <c r="F110" s="49">
        <v>1023</v>
      </c>
      <c r="G110" s="49"/>
      <c r="H110" s="49"/>
      <c r="I110" s="49"/>
      <c r="J110" s="49"/>
      <c r="K110" s="49">
        <v>1137</v>
      </c>
      <c r="L110" s="49">
        <v>1023</v>
      </c>
      <c r="M110" s="49"/>
      <c r="N110" s="49"/>
      <c r="O110" s="49"/>
      <c r="P110" s="49"/>
      <c r="Q110" s="49">
        <v>3.3175340000000233</v>
      </c>
      <c r="R110" s="50">
        <f t="shared" si="17"/>
        <v>1133.682466</v>
      </c>
      <c r="S110" s="49">
        <f t="shared" si="18"/>
        <v>1019.682466</v>
      </c>
      <c r="T110" s="36"/>
      <c r="U110" s="36"/>
      <c r="V110" s="36"/>
      <c r="W110" s="51"/>
      <c r="X110" s="51"/>
      <c r="Y110" s="51"/>
      <c r="Z110" s="36"/>
      <c r="AA110" s="36"/>
      <c r="AB110" s="52"/>
      <c r="AC110" s="133"/>
    </row>
    <row r="111" spans="1:29" ht="30">
      <c r="A111" s="33" t="s">
        <v>366</v>
      </c>
      <c r="B111" s="47" t="s">
        <v>367</v>
      </c>
      <c r="C111" s="48"/>
      <c r="D111" s="32" t="s">
        <v>368</v>
      </c>
      <c r="E111" s="49">
        <v>967</v>
      </c>
      <c r="F111" s="49">
        <v>870</v>
      </c>
      <c r="G111" s="49"/>
      <c r="H111" s="49"/>
      <c r="I111" s="49"/>
      <c r="J111" s="49"/>
      <c r="K111" s="49">
        <v>967</v>
      </c>
      <c r="L111" s="49">
        <v>870</v>
      </c>
      <c r="M111" s="49"/>
      <c r="N111" s="49"/>
      <c r="O111" s="49"/>
      <c r="P111" s="49"/>
      <c r="Q111" s="49">
        <v>5.3510089999999764</v>
      </c>
      <c r="R111" s="50">
        <f t="shared" si="17"/>
        <v>961.64899100000002</v>
      </c>
      <c r="S111" s="49">
        <f t="shared" si="18"/>
        <v>864.64899100000002</v>
      </c>
      <c r="T111" s="36"/>
      <c r="U111" s="36"/>
      <c r="V111" s="36"/>
      <c r="W111" s="51"/>
      <c r="X111" s="51"/>
      <c r="Y111" s="51"/>
      <c r="Z111" s="36"/>
      <c r="AA111" s="36"/>
      <c r="AB111" s="52"/>
      <c r="AC111" s="133"/>
    </row>
    <row r="112" spans="1:29" ht="30">
      <c r="A112" s="33" t="s">
        <v>369</v>
      </c>
      <c r="B112" s="47" t="s">
        <v>370</v>
      </c>
      <c r="C112" s="48"/>
      <c r="D112" s="32" t="s">
        <v>371</v>
      </c>
      <c r="E112" s="49">
        <v>1667</v>
      </c>
      <c r="F112" s="49">
        <v>1500</v>
      </c>
      <c r="G112" s="49"/>
      <c r="H112" s="49"/>
      <c r="I112" s="49"/>
      <c r="J112" s="49"/>
      <c r="K112" s="49">
        <v>1667</v>
      </c>
      <c r="L112" s="49">
        <v>1500</v>
      </c>
      <c r="M112" s="49"/>
      <c r="N112" s="49"/>
      <c r="O112" s="49"/>
      <c r="P112" s="49"/>
      <c r="Q112" s="49">
        <v>38.427592999999888</v>
      </c>
      <c r="R112" s="50">
        <f t="shared" si="17"/>
        <v>1628.5724070000001</v>
      </c>
      <c r="S112" s="49">
        <f t="shared" si="18"/>
        <v>1461.5724070000001</v>
      </c>
      <c r="T112" s="36"/>
      <c r="U112" s="36"/>
      <c r="V112" s="36"/>
      <c r="W112" s="51"/>
      <c r="X112" s="51"/>
      <c r="Y112" s="51"/>
      <c r="Z112" s="36"/>
      <c r="AA112" s="36"/>
      <c r="AB112" s="52"/>
      <c r="AC112" s="133"/>
    </row>
    <row r="113" spans="1:29" ht="30">
      <c r="A113" s="33" t="s">
        <v>372</v>
      </c>
      <c r="B113" s="47" t="s">
        <v>373</v>
      </c>
      <c r="C113" s="48"/>
      <c r="D113" s="32" t="s">
        <v>374</v>
      </c>
      <c r="E113" s="49">
        <v>967</v>
      </c>
      <c r="F113" s="49">
        <v>870</v>
      </c>
      <c r="G113" s="49"/>
      <c r="H113" s="49"/>
      <c r="I113" s="49"/>
      <c r="J113" s="49"/>
      <c r="K113" s="49">
        <v>967</v>
      </c>
      <c r="L113" s="49">
        <v>870</v>
      </c>
      <c r="M113" s="49"/>
      <c r="N113" s="49"/>
      <c r="O113" s="49"/>
      <c r="P113" s="49"/>
      <c r="Q113" s="49">
        <v>39.829489999999964</v>
      </c>
      <c r="R113" s="50">
        <f t="shared" si="17"/>
        <v>927.17051000000004</v>
      </c>
      <c r="S113" s="49">
        <f t="shared" si="18"/>
        <v>830.17051000000004</v>
      </c>
      <c r="T113" s="36"/>
      <c r="U113" s="36"/>
      <c r="V113" s="36"/>
      <c r="W113" s="51"/>
      <c r="X113" s="51"/>
      <c r="Y113" s="51"/>
      <c r="Z113" s="36"/>
      <c r="AA113" s="36"/>
      <c r="AB113" s="52"/>
      <c r="AC113" s="133"/>
    </row>
    <row r="114" spans="1:29" ht="30">
      <c r="A114" s="33" t="s">
        <v>375</v>
      </c>
      <c r="B114" s="47" t="s">
        <v>376</v>
      </c>
      <c r="C114" s="48"/>
      <c r="D114" s="32" t="s">
        <v>377</v>
      </c>
      <c r="E114" s="49">
        <v>1667</v>
      </c>
      <c r="F114" s="49">
        <v>1500</v>
      </c>
      <c r="G114" s="49"/>
      <c r="H114" s="49"/>
      <c r="I114" s="49"/>
      <c r="J114" s="49"/>
      <c r="K114" s="49">
        <v>1667</v>
      </c>
      <c r="L114" s="49">
        <v>1500</v>
      </c>
      <c r="M114" s="49"/>
      <c r="N114" s="49"/>
      <c r="O114" s="49"/>
      <c r="P114" s="49"/>
      <c r="Q114" s="49">
        <v>97.697760000000017</v>
      </c>
      <c r="R114" s="50">
        <f t="shared" si="17"/>
        <v>1569.30224</v>
      </c>
      <c r="S114" s="49">
        <f t="shared" si="18"/>
        <v>1402.30224</v>
      </c>
      <c r="T114" s="36"/>
      <c r="U114" s="36"/>
      <c r="V114" s="36"/>
      <c r="W114" s="51"/>
      <c r="X114" s="51"/>
      <c r="Y114" s="51"/>
      <c r="Z114" s="36"/>
      <c r="AA114" s="36"/>
      <c r="AB114" s="52"/>
      <c r="AC114" s="133"/>
    </row>
    <row r="115" spans="1:29" ht="30">
      <c r="A115" s="33" t="s">
        <v>378</v>
      </c>
      <c r="B115" s="47" t="s">
        <v>379</v>
      </c>
      <c r="C115" s="48"/>
      <c r="D115" s="32" t="s">
        <v>380</v>
      </c>
      <c r="E115" s="49">
        <v>1889</v>
      </c>
      <c r="F115" s="49">
        <v>1700</v>
      </c>
      <c r="G115" s="49"/>
      <c r="H115" s="49"/>
      <c r="I115" s="49"/>
      <c r="J115" s="49"/>
      <c r="K115" s="49">
        <v>1889</v>
      </c>
      <c r="L115" s="49">
        <v>1700</v>
      </c>
      <c r="M115" s="49"/>
      <c r="N115" s="49"/>
      <c r="O115" s="49"/>
      <c r="P115" s="49"/>
      <c r="Q115" s="49">
        <v>11.684927000000016</v>
      </c>
      <c r="R115" s="50">
        <f t="shared" si="17"/>
        <v>1877.315073</v>
      </c>
      <c r="S115" s="49">
        <f t="shared" si="18"/>
        <v>1688.315073</v>
      </c>
      <c r="T115" s="36"/>
      <c r="U115" s="36"/>
      <c r="V115" s="36"/>
      <c r="W115" s="51"/>
      <c r="X115" s="51"/>
      <c r="Y115" s="51"/>
      <c r="Z115" s="36"/>
      <c r="AA115" s="36"/>
      <c r="AB115" s="52"/>
      <c r="AC115" s="133"/>
    </row>
    <row r="116" spans="1:29" ht="30">
      <c r="A116" s="33" t="s">
        <v>381</v>
      </c>
      <c r="B116" s="47" t="s">
        <v>382</v>
      </c>
      <c r="C116" s="48"/>
      <c r="D116" s="32" t="s">
        <v>383</v>
      </c>
      <c r="E116" s="49">
        <v>1889</v>
      </c>
      <c r="F116" s="49">
        <v>1700</v>
      </c>
      <c r="G116" s="49"/>
      <c r="H116" s="49"/>
      <c r="I116" s="49"/>
      <c r="J116" s="49"/>
      <c r="K116" s="49">
        <v>1889</v>
      </c>
      <c r="L116" s="49">
        <v>1700</v>
      </c>
      <c r="M116" s="49"/>
      <c r="N116" s="49"/>
      <c r="O116" s="49"/>
      <c r="P116" s="49"/>
      <c r="Q116" s="49">
        <v>132.72082300000011</v>
      </c>
      <c r="R116" s="50">
        <f t="shared" si="17"/>
        <v>1756.2791769999999</v>
      </c>
      <c r="S116" s="49">
        <f t="shared" si="18"/>
        <v>1567.2791769999999</v>
      </c>
      <c r="T116" s="36"/>
      <c r="U116" s="36"/>
      <c r="V116" s="36"/>
      <c r="W116" s="51"/>
      <c r="X116" s="51"/>
      <c r="Y116" s="51"/>
      <c r="Z116" s="36"/>
      <c r="AA116" s="36"/>
      <c r="AB116" s="52"/>
      <c r="AC116" s="133"/>
    </row>
    <row r="117" spans="1:29" ht="30">
      <c r="A117" s="33" t="s">
        <v>384</v>
      </c>
      <c r="B117" s="47" t="s">
        <v>385</v>
      </c>
      <c r="C117" s="48"/>
      <c r="D117" s="32" t="s">
        <v>386</v>
      </c>
      <c r="E117" s="49">
        <v>2964</v>
      </c>
      <c r="F117" s="49">
        <v>2668</v>
      </c>
      <c r="G117" s="49"/>
      <c r="H117" s="49"/>
      <c r="I117" s="49"/>
      <c r="J117" s="49"/>
      <c r="K117" s="49">
        <v>2964</v>
      </c>
      <c r="L117" s="49">
        <v>2668</v>
      </c>
      <c r="M117" s="49"/>
      <c r="N117" s="49"/>
      <c r="O117" s="49"/>
      <c r="P117" s="49"/>
      <c r="Q117" s="49">
        <v>57.171202999999878</v>
      </c>
      <c r="R117" s="50">
        <f t="shared" si="17"/>
        <v>2906.8287970000001</v>
      </c>
      <c r="S117" s="49">
        <f t="shared" si="18"/>
        <v>2610.8287970000001</v>
      </c>
      <c r="T117" s="36"/>
      <c r="U117" s="36"/>
      <c r="V117" s="36"/>
      <c r="W117" s="51"/>
      <c r="X117" s="51"/>
      <c r="Y117" s="51"/>
      <c r="Z117" s="36"/>
      <c r="AA117" s="36"/>
      <c r="AB117" s="52"/>
      <c r="AC117" s="133"/>
    </row>
    <row r="118" spans="1:29" ht="30">
      <c r="A118" s="33" t="s">
        <v>387</v>
      </c>
      <c r="B118" s="47" t="s">
        <v>388</v>
      </c>
      <c r="C118" s="48"/>
      <c r="D118" s="32" t="s">
        <v>389</v>
      </c>
      <c r="E118" s="49">
        <v>1333</v>
      </c>
      <c r="F118" s="49">
        <v>1200</v>
      </c>
      <c r="G118" s="49"/>
      <c r="H118" s="49"/>
      <c r="I118" s="49"/>
      <c r="J118" s="49"/>
      <c r="K118" s="49">
        <v>1333</v>
      </c>
      <c r="L118" s="49">
        <v>1200</v>
      </c>
      <c r="M118" s="49"/>
      <c r="N118" s="49"/>
      <c r="O118" s="49"/>
      <c r="P118" s="49"/>
      <c r="Q118" s="49">
        <v>0.59873100000004342</v>
      </c>
      <c r="R118" s="50">
        <f t="shared" si="17"/>
        <v>1332.401269</v>
      </c>
      <c r="S118" s="49">
        <f t="shared" si="18"/>
        <v>1199.401269</v>
      </c>
      <c r="T118" s="36"/>
      <c r="U118" s="36"/>
      <c r="V118" s="36"/>
      <c r="W118" s="51"/>
      <c r="X118" s="51"/>
      <c r="Y118" s="51"/>
      <c r="Z118" s="36"/>
      <c r="AA118" s="36"/>
      <c r="AB118" s="52"/>
      <c r="AC118" s="133"/>
    </row>
    <row r="119" spans="1:29" ht="30">
      <c r="A119" s="33" t="s">
        <v>390</v>
      </c>
      <c r="B119" s="47" t="s">
        <v>391</v>
      </c>
      <c r="C119" s="48"/>
      <c r="D119" s="32" t="s">
        <v>392</v>
      </c>
      <c r="E119" s="49">
        <v>2222</v>
      </c>
      <c r="F119" s="49">
        <v>2000</v>
      </c>
      <c r="G119" s="49"/>
      <c r="H119" s="49"/>
      <c r="I119" s="49"/>
      <c r="J119" s="49"/>
      <c r="K119" s="49">
        <v>2222</v>
      </c>
      <c r="L119" s="49">
        <v>2000</v>
      </c>
      <c r="M119" s="49"/>
      <c r="N119" s="49"/>
      <c r="O119" s="49"/>
      <c r="P119" s="49"/>
      <c r="Q119" s="49">
        <v>1.0715499999998883</v>
      </c>
      <c r="R119" s="50">
        <f t="shared" si="17"/>
        <v>2220.9284500000003</v>
      </c>
      <c r="S119" s="49">
        <f t="shared" si="18"/>
        <v>1998.9284500000001</v>
      </c>
      <c r="T119" s="36"/>
      <c r="U119" s="36"/>
      <c r="V119" s="36"/>
      <c r="W119" s="51"/>
      <c r="X119" s="51"/>
      <c r="Y119" s="51"/>
      <c r="Z119" s="36"/>
      <c r="AA119" s="36"/>
      <c r="AB119" s="52"/>
      <c r="AC119" s="133"/>
    </row>
    <row r="120" spans="1:29" ht="30">
      <c r="A120" s="33" t="s">
        <v>393</v>
      </c>
      <c r="B120" s="47" t="s">
        <v>394</v>
      </c>
      <c r="C120" s="48"/>
      <c r="D120" s="32" t="s">
        <v>395</v>
      </c>
      <c r="E120" s="49">
        <v>2778</v>
      </c>
      <c r="F120" s="49">
        <v>2500</v>
      </c>
      <c r="G120" s="49"/>
      <c r="H120" s="49"/>
      <c r="I120" s="49"/>
      <c r="J120" s="49"/>
      <c r="K120" s="49">
        <v>2778</v>
      </c>
      <c r="L120" s="49">
        <v>2500</v>
      </c>
      <c r="M120" s="49"/>
      <c r="N120" s="49"/>
      <c r="O120" s="49"/>
      <c r="P120" s="49"/>
      <c r="Q120" s="49">
        <v>30.07248699999991</v>
      </c>
      <c r="R120" s="50">
        <f t="shared" si="17"/>
        <v>2747.9275130000001</v>
      </c>
      <c r="S120" s="49">
        <f t="shared" si="18"/>
        <v>2469.9275130000001</v>
      </c>
      <c r="T120" s="36"/>
      <c r="U120" s="36"/>
      <c r="V120" s="36"/>
      <c r="W120" s="51"/>
      <c r="X120" s="51"/>
      <c r="Y120" s="51"/>
      <c r="Z120" s="36"/>
      <c r="AA120" s="36"/>
      <c r="AB120" s="52"/>
      <c r="AC120" s="133"/>
    </row>
    <row r="121" spans="1:29" ht="30">
      <c r="A121" s="33" t="s">
        <v>396</v>
      </c>
      <c r="B121" s="47" t="s">
        <v>397</v>
      </c>
      <c r="C121" s="48"/>
      <c r="D121" s="32" t="s">
        <v>398</v>
      </c>
      <c r="E121" s="49">
        <v>2222</v>
      </c>
      <c r="F121" s="49">
        <v>2000</v>
      </c>
      <c r="G121" s="49"/>
      <c r="H121" s="49"/>
      <c r="I121" s="49"/>
      <c r="J121" s="49"/>
      <c r="K121" s="49">
        <v>2222</v>
      </c>
      <c r="L121" s="49">
        <v>2000</v>
      </c>
      <c r="M121" s="49"/>
      <c r="N121" s="49"/>
      <c r="O121" s="49"/>
      <c r="P121" s="49"/>
      <c r="Q121" s="49">
        <v>225.55216300000006</v>
      </c>
      <c r="R121" s="50">
        <f t="shared" si="17"/>
        <v>1996.4478369999999</v>
      </c>
      <c r="S121" s="49">
        <f t="shared" si="18"/>
        <v>1774.4478369999999</v>
      </c>
      <c r="T121" s="36"/>
      <c r="U121" s="36"/>
      <c r="V121" s="36"/>
      <c r="W121" s="51"/>
      <c r="X121" s="51"/>
      <c r="Y121" s="51"/>
      <c r="Z121" s="36"/>
      <c r="AA121" s="36"/>
      <c r="AB121" s="52"/>
      <c r="AC121" s="133"/>
    </row>
    <row r="122" spans="1:29" ht="30">
      <c r="A122" s="33" t="s">
        <v>399</v>
      </c>
      <c r="B122" s="47" t="s">
        <v>400</v>
      </c>
      <c r="C122" s="48"/>
      <c r="D122" s="32" t="s">
        <v>401</v>
      </c>
      <c r="E122" s="49">
        <v>2778</v>
      </c>
      <c r="F122" s="49">
        <v>2500</v>
      </c>
      <c r="G122" s="49"/>
      <c r="H122" s="49"/>
      <c r="I122" s="49"/>
      <c r="J122" s="49"/>
      <c r="K122" s="49">
        <v>2778</v>
      </c>
      <c r="L122" s="49">
        <v>2500</v>
      </c>
      <c r="M122" s="49"/>
      <c r="N122" s="49"/>
      <c r="O122" s="49"/>
      <c r="P122" s="49"/>
      <c r="Q122" s="49">
        <v>12.088395000000219</v>
      </c>
      <c r="R122" s="50">
        <f t="shared" si="17"/>
        <v>2765.9116049999998</v>
      </c>
      <c r="S122" s="49">
        <f t="shared" si="18"/>
        <v>2487.9116049999998</v>
      </c>
      <c r="T122" s="36"/>
      <c r="U122" s="36"/>
      <c r="V122" s="36"/>
      <c r="W122" s="51"/>
      <c r="X122" s="51"/>
      <c r="Y122" s="51"/>
      <c r="Z122" s="36"/>
      <c r="AA122" s="36"/>
      <c r="AB122" s="52"/>
      <c r="AC122" s="133"/>
    </row>
    <row r="123" spans="1:29" ht="30">
      <c r="A123" s="33" t="s">
        <v>402</v>
      </c>
      <c r="B123" s="47" t="s">
        <v>403</v>
      </c>
      <c r="C123" s="48"/>
      <c r="D123" s="32" t="s">
        <v>404</v>
      </c>
      <c r="E123" s="49">
        <v>1024</v>
      </c>
      <c r="F123" s="49">
        <v>870</v>
      </c>
      <c r="G123" s="49"/>
      <c r="H123" s="49"/>
      <c r="I123" s="49"/>
      <c r="J123" s="49"/>
      <c r="K123" s="49">
        <v>1024</v>
      </c>
      <c r="L123" s="49">
        <v>870</v>
      </c>
      <c r="M123" s="49"/>
      <c r="N123" s="49"/>
      <c r="O123" s="49"/>
      <c r="P123" s="49"/>
      <c r="Q123" s="49">
        <v>1.4717070000000376</v>
      </c>
      <c r="R123" s="50">
        <f t="shared" si="17"/>
        <v>1022.528293</v>
      </c>
      <c r="S123" s="49">
        <f t="shared" si="18"/>
        <v>868.52829299999996</v>
      </c>
      <c r="T123" s="36"/>
      <c r="U123" s="36"/>
      <c r="V123" s="36"/>
      <c r="W123" s="51"/>
      <c r="X123" s="51"/>
      <c r="Y123" s="51"/>
      <c r="Z123" s="36"/>
      <c r="AA123" s="36"/>
      <c r="AB123" s="52"/>
      <c r="AC123" s="133"/>
    </row>
    <row r="124" spans="1:29" ht="30">
      <c r="A124" s="33" t="s">
        <v>405</v>
      </c>
      <c r="B124" s="47" t="s">
        <v>406</v>
      </c>
      <c r="C124" s="48"/>
      <c r="D124" s="32" t="s">
        <v>407</v>
      </c>
      <c r="E124" s="49">
        <v>857</v>
      </c>
      <c r="F124" s="49">
        <v>600</v>
      </c>
      <c r="G124" s="49"/>
      <c r="H124" s="49"/>
      <c r="I124" s="49"/>
      <c r="J124" s="49"/>
      <c r="K124" s="49">
        <v>857</v>
      </c>
      <c r="L124" s="49">
        <v>600</v>
      </c>
      <c r="M124" s="49"/>
      <c r="N124" s="49"/>
      <c r="O124" s="49"/>
      <c r="P124" s="49"/>
      <c r="Q124" s="49">
        <v>1.9879939999999579</v>
      </c>
      <c r="R124" s="50">
        <f t="shared" si="17"/>
        <v>855.01200600000004</v>
      </c>
      <c r="S124" s="49">
        <f t="shared" si="18"/>
        <v>598.01200600000004</v>
      </c>
      <c r="T124" s="36"/>
      <c r="U124" s="36"/>
      <c r="V124" s="36"/>
      <c r="W124" s="51"/>
      <c r="X124" s="51"/>
      <c r="Y124" s="51"/>
      <c r="Z124" s="36"/>
      <c r="AA124" s="36"/>
      <c r="AB124" s="52"/>
      <c r="AC124" s="133"/>
    </row>
    <row r="125" spans="1:29" ht="32.25" customHeight="1">
      <c r="A125" s="33" t="s">
        <v>408</v>
      </c>
      <c r="B125" s="47" t="s">
        <v>409</v>
      </c>
      <c r="C125" s="48"/>
      <c r="D125" s="32" t="s">
        <v>410</v>
      </c>
      <c r="E125" s="49">
        <v>412</v>
      </c>
      <c r="F125" s="49">
        <v>350</v>
      </c>
      <c r="G125" s="49"/>
      <c r="H125" s="49"/>
      <c r="I125" s="49"/>
      <c r="J125" s="49"/>
      <c r="K125" s="49">
        <v>412</v>
      </c>
      <c r="L125" s="49">
        <v>350</v>
      </c>
      <c r="M125" s="49"/>
      <c r="N125" s="49"/>
      <c r="O125" s="49"/>
      <c r="P125" s="49"/>
      <c r="Q125" s="49">
        <v>3.9278550000000223</v>
      </c>
      <c r="R125" s="50">
        <f t="shared" si="17"/>
        <v>408.07214499999998</v>
      </c>
      <c r="S125" s="49">
        <f t="shared" si="18"/>
        <v>346.07214499999998</v>
      </c>
      <c r="T125" s="36"/>
      <c r="U125" s="36"/>
      <c r="V125" s="36"/>
      <c r="W125" s="51"/>
      <c r="X125" s="51"/>
      <c r="Y125" s="51"/>
      <c r="Z125" s="36"/>
      <c r="AA125" s="36"/>
      <c r="AB125" s="52"/>
      <c r="AC125" s="133"/>
    </row>
    <row r="126" spans="1:29" ht="32.25" customHeight="1">
      <c r="A126" s="33" t="s">
        <v>411</v>
      </c>
      <c r="B126" s="47" t="s">
        <v>412</v>
      </c>
      <c r="C126" s="48"/>
      <c r="D126" s="32" t="s">
        <v>413</v>
      </c>
      <c r="E126" s="49">
        <v>1814</v>
      </c>
      <c r="F126" s="49">
        <v>1270</v>
      </c>
      <c r="G126" s="49"/>
      <c r="H126" s="49"/>
      <c r="I126" s="49"/>
      <c r="J126" s="49"/>
      <c r="K126" s="49">
        <v>1814</v>
      </c>
      <c r="L126" s="49">
        <v>1270</v>
      </c>
      <c r="M126" s="49"/>
      <c r="N126" s="49"/>
      <c r="O126" s="49"/>
      <c r="P126" s="49"/>
      <c r="Q126" s="49">
        <v>3.9278549999999086</v>
      </c>
      <c r="R126" s="50">
        <f t="shared" si="17"/>
        <v>1810.0721450000001</v>
      </c>
      <c r="S126" s="49">
        <f t="shared" si="18"/>
        <v>1266.0721450000001</v>
      </c>
      <c r="T126" s="36"/>
      <c r="U126" s="36"/>
      <c r="V126" s="36"/>
      <c r="W126" s="51"/>
      <c r="X126" s="51"/>
      <c r="Y126" s="51"/>
      <c r="Z126" s="36"/>
      <c r="AA126" s="36"/>
      <c r="AB126" s="52"/>
      <c r="AC126" s="133"/>
    </row>
    <row r="127" spans="1:29" ht="30">
      <c r="A127" s="33" t="s">
        <v>414</v>
      </c>
      <c r="B127" s="47" t="s">
        <v>415</v>
      </c>
      <c r="C127" s="48"/>
      <c r="D127" s="32" t="s">
        <v>416</v>
      </c>
      <c r="E127" s="49">
        <v>589</v>
      </c>
      <c r="F127" s="49">
        <v>530</v>
      </c>
      <c r="G127" s="49"/>
      <c r="H127" s="49"/>
      <c r="I127" s="49"/>
      <c r="J127" s="49"/>
      <c r="K127" s="49">
        <v>589</v>
      </c>
      <c r="L127" s="49">
        <v>530</v>
      </c>
      <c r="M127" s="49"/>
      <c r="N127" s="49"/>
      <c r="O127" s="49"/>
      <c r="P127" s="49"/>
      <c r="Q127" s="49">
        <v>0.72785499999997683</v>
      </c>
      <c r="R127" s="50">
        <f t="shared" si="17"/>
        <v>588.27214500000002</v>
      </c>
      <c r="S127" s="49">
        <f t="shared" si="18"/>
        <v>529.27214500000002</v>
      </c>
      <c r="T127" s="36"/>
      <c r="U127" s="36"/>
      <c r="V127" s="36"/>
      <c r="W127" s="51"/>
      <c r="X127" s="51"/>
      <c r="Y127" s="51"/>
      <c r="Z127" s="36"/>
      <c r="AA127" s="36"/>
      <c r="AB127" s="52"/>
      <c r="AC127" s="133"/>
    </row>
    <row r="128" spans="1:29" ht="30">
      <c r="A128" s="33" t="s">
        <v>417</v>
      </c>
      <c r="B128" s="47" t="s">
        <v>418</v>
      </c>
      <c r="C128" s="48"/>
      <c r="D128" s="32" t="s">
        <v>419</v>
      </c>
      <c r="E128" s="49">
        <v>1080</v>
      </c>
      <c r="F128" s="49">
        <v>970</v>
      </c>
      <c r="G128" s="49"/>
      <c r="H128" s="49"/>
      <c r="I128" s="49"/>
      <c r="J128" s="49"/>
      <c r="K128" s="49">
        <v>1080</v>
      </c>
      <c r="L128" s="49">
        <v>970</v>
      </c>
      <c r="M128" s="49"/>
      <c r="N128" s="49"/>
      <c r="O128" s="49"/>
      <c r="P128" s="49"/>
      <c r="Q128" s="49">
        <v>3.7278549999999768</v>
      </c>
      <c r="R128" s="50">
        <f t="shared" si="17"/>
        <v>1076.2721449999999</v>
      </c>
      <c r="S128" s="49">
        <f t="shared" si="18"/>
        <v>966.27214500000002</v>
      </c>
      <c r="T128" s="36"/>
      <c r="U128" s="36"/>
      <c r="V128" s="36"/>
      <c r="W128" s="51"/>
      <c r="X128" s="51"/>
      <c r="Y128" s="51"/>
      <c r="Z128" s="36"/>
      <c r="AA128" s="36"/>
      <c r="AB128" s="52"/>
      <c r="AC128" s="133"/>
    </row>
    <row r="129" spans="1:29" ht="18.75" customHeight="1">
      <c r="A129" s="33" t="s">
        <v>420</v>
      </c>
      <c r="B129" s="47" t="s">
        <v>421</v>
      </c>
      <c r="C129" s="48"/>
      <c r="D129" s="32"/>
      <c r="E129" s="49">
        <v>911</v>
      </c>
      <c r="F129" s="49">
        <v>820</v>
      </c>
      <c r="G129" s="49"/>
      <c r="H129" s="49"/>
      <c r="I129" s="49"/>
      <c r="J129" s="49"/>
      <c r="K129" s="49">
        <v>911</v>
      </c>
      <c r="L129" s="49">
        <v>820</v>
      </c>
      <c r="M129" s="49"/>
      <c r="N129" s="49"/>
      <c r="O129" s="49"/>
      <c r="P129" s="49"/>
      <c r="Q129" s="49">
        <v>23.535968000000025</v>
      </c>
      <c r="R129" s="50">
        <f t="shared" si="17"/>
        <v>887.46403199999997</v>
      </c>
      <c r="S129" s="49">
        <f t="shared" si="18"/>
        <v>796.46403199999997</v>
      </c>
      <c r="T129" s="36"/>
      <c r="U129" s="36"/>
      <c r="V129" s="36"/>
      <c r="W129" s="51"/>
      <c r="X129" s="51"/>
      <c r="Y129" s="51"/>
      <c r="Z129" s="36"/>
      <c r="AA129" s="36"/>
      <c r="AB129" s="52"/>
      <c r="AC129" s="133"/>
    </row>
    <row r="130" spans="1:29" ht="30">
      <c r="A130" s="33" t="s">
        <v>422</v>
      </c>
      <c r="B130" s="47" t="s">
        <v>423</v>
      </c>
      <c r="C130" s="48"/>
      <c r="D130" s="32" t="s">
        <v>424</v>
      </c>
      <c r="E130" s="49">
        <v>511</v>
      </c>
      <c r="F130" s="49">
        <v>460</v>
      </c>
      <c r="G130" s="49"/>
      <c r="H130" s="49"/>
      <c r="I130" s="49"/>
      <c r="J130" s="49"/>
      <c r="K130" s="49">
        <v>511</v>
      </c>
      <c r="L130" s="49">
        <v>460</v>
      </c>
      <c r="M130" s="49"/>
      <c r="N130" s="49"/>
      <c r="O130" s="49"/>
      <c r="P130" s="49"/>
      <c r="Q130" s="49">
        <v>22.326125999999988</v>
      </c>
      <c r="R130" s="50">
        <f t="shared" si="17"/>
        <v>488.67387400000001</v>
      </c>
      <c r="S130" s="49">
        <f t="shared" si="18"/>
        <v>437.67387400000001</v>
      </c>
      <c r="T130" s="36"/>
      <c r="U130" s="36"/>
      <c r="V130" s="36"/>
      <c r="W130" s="51"/>
      <c r="X130" s="51"/>
      <c r="Y130" s="51"/>
      <c r="Z130" s="36"/>
      <c r="AA130" s="36"/>
      <c r="AB130" s="52"/>
      <c r="AC130" s="133"/>
    </row>
    <row r="131" spans="1:29" ht="30">
      <c r="A131" s="33" t="s">
        <v>425</v>
      </c>
      <c r="B131" s="47" t="s">
        <v>426</v>
      </c>
      <c r="C131" s="48"/>
      <c r="D131" s="32" t="s">
        <v>427</v>
      </c>
      <c r="E131" s="49">
        <v>211</v>
      </c>
      <c r="F131" s="49">
        <v>190</v>
      </c>
      <c r="G131" s="49"/>
      <c r="H131" s="49"/>
      <c r="I131" s="49"/>
      <c r="J131" s="49"/>
      <c r="K131" s="49">
        <v>211</v>
      </c>
      <c r="L131" s="49">
        <v>190</v>
      </c>
      <c r="M131" s="49"/>
      <c r="N131" s="49"/>
      <c r="O131" s="49"/>
      <c r="P131" s="49"/>
      <c r="Q131" s="49">
        <v>0.72785500000000525</v>
      </c>
      <c r="R131" s="50">
        <f t="shared" si="17"/>
        <v>210.27214499999999</v>
      </c>
      <c r="S131" s="49">
        <f t="shared" si="18"/>
        <v>189.27214499999999</v>
      </c>
      <c r="T131" s="36"/>
      <c r="U131" s="36"/>
      <c r="V131" s="36"/>
      <c r="W131" s="51"/>
      <c r="X131" s="51"/>
      <c r="Y131" s="51"/>
      <c r="Z131" s="36"/>
      <c r="AA131" s="36"/>
      <c r="AB131" s="52"/>
      <c r="AC131" s="133"/>
    </row>
    <row r="132" spans="1:29" ht="34.5" customHeight="1">
      <c r="A132" s="33" t="s">
        <v>428</v>
      </c>
      <c r="B132" s="47" t="s">
        <v>429</v>
      </c>
      <c r="C132" s="48"/>
      <c r="D132" s="32" t="s">
        <v>430</v>
      </c>
      <c r="E132" s="49">
        <v>560</v>
      </c>
      <c r="F132" s="49">
        <v>504</v>
      </c>
      <c r="G132" s="49"/>
      <c r="H132" s="49"/>
      <c r="I132" s="49"/>
      <c r="J132" s="49"/>
      <c r="K132" s="49">
        <v>560</v>
      </c>
      <c r="L132" s="49">
        <v>504</v>
      </c>
      <c r="M132" s="49"/>
      <c r="N132" s="49"/>
      <c r="O132" s="49"/>
      <c r="P132" s="49"/>
      <c r="Q132" s="49">
        <v>1.9833580000000097</v>
      </c>
      <c r="R132" s="50">
        <f t="shared" si="17"/>
        <v>558.01664200000005</v>
      </c>
      <c r="S132" s="49">
        <f t="shared" si="18"/>
        <v>502.01664199999999</v>
      </c>
      <c r="T132" s="36"/>
      <c r="U132" s="36"/>
      <c r="V132" s="36"/>
      <c r="W132" s="51"/>
      <c r="X132" s="51"/>
      <c r="Y132" s="51"/>
      <c r="Z132" s="36"/>
      <c r="AA132" s="36"/>
      <c r="AB132" s="52"/>
      <c r="AC132" s="133"/>
    </row>
    <row r="133" spans="1:29" ht="50.25" customHeight="1">
      <c r="A133" s="33" t="s">
        <v>431</v>
      </c>
      <c r="B133" s="47" t="s">
        <v>432</v>
      </c>
      <c r="C133" s="48"/>
      <c r="D133" s="32" t="s">
        <v>433</v>
      </c>
      <c r="E133" s="49">
        <v>560</v>
      </c>
      <c r="F133" s="49">
        <v>504</v>
      </c>
      <c r="G133" s="49"/>
      <c r="H133" s="49"/>
      <c r="I133" s="49"/>
      <c r="J133" s="49"/>
      <c r="K133" s="49">
        <v>560</v>
      </c>
      <c r="L133" s="49">
        <v>504</v>
      </c>
      <c r="M133" s="49"/>
      <c r="N133" s="49"/>
      <c r="O133" s="49"/>
      <c r="P133" s="49"/>
      <c r="Q133" s="49">
        <v>3.8293209999999931</v>
      </c>
      <c r="R133" s="50">
        <f t="shared" si="17"/>
        <v>556.17067900000006</v>
      </c>
      <c r="S133" s="49">
        <f t="shared" si="18"/>
        <v>500.17067900000001</v>
      </c>
      <c r="T133" s="36"/>
      <c r="U133" s="36"/>
      <c r="V133" s="36"/>
      <c r="W133" s="51"/>
      <c r="X133" s="51"/>
      <c r="Y133" s="51"/>
      <c r="Z133" s="36"/>
      <c r="AA133" s="36"/>
      <c r="AB133" s="52"/>
      <c r="AC133" s="133"/>
    </row>
    <row r="134" spans="1:29" ht="50.25" customHeight="1">
      <c r="A134" s="33" t="s">
        <v>434</v>
      </c>
      <c r="B134" s="47" t="s">
        <v>435</v>
      </c>
      <c r="C134" s="48"/>
      <c r="D134" s="32" t="s">
        <v>436</v>
      </c>
      <c r="E134" s="49">
        <v>200</v>
      </c>
      <c r="F134" s="49">
        <v>180</v>
      </c>
      <c r="G134" s="49"/>
      <c r="H134" s="49"/>
      <c r="I134" s="49"/>
      <c r="J134" s="49"/>
      <c r="K134" s="49">
        <v>200</v>
      </c>
      <c r="L134" s="49">
        <v>180</v>
      </c>
      <c r="M134" s="49"/>
      <c r="N134" s="49"/>
      <c r="O134" s="49"/>
      <c r="P134" s="49"/>
      <c r="Q134" s="49">
        <v>0.89661599999999453</v>
      </c>
      <c r="R134" s="50">
        <f t="shared" si="17"/>
        <v>199.10338400000001</v>
      </c>
      <c r="S134" s="49">
        <f t="shared" si="18"/>
        <v>179.10338400000001</v>
      </c>
      <c r="T134" s="36"/>
      <c r="U134" s="36"/>
      <c r="V134" s="36"/>
      <c r="W134" s="51"/>
      <c r="X134" s="51"/>
      <c r="Y134" s="51"/>
      <c r="Z134" s="36"/>
      <c r="AA134" s="36"/>
      <c r="AB134" s="52"/>
      <c r="AC134" s="133"/>
    </row>
    <row r="135" spans="1:29" ht="32.25" customHeight="1">
      <c r="A135" s="33" t="s">
        <v>437</v>
      </c>
      <c r="B135" s="47" t="s">
        <v>438</v>
      </c>
      <c r="C135" s="48"/>
      <c r="D135" s="32" t="s">
        <v>439</v>
      </c>
      <c r="E135" s="49">
        <v>14428</v>
      </c>
      <c r="F135" s="49">
        <v>13116</v>
      </c>
      <c r="G135" s="49"/>
      <c r="H135" s="49"/>
      <c r="I135" s="49"/>
      <c r="J135" s="49"/>
      <c r="K135" s="49">
        <v>14428</v>
      </c>
      <c r="L135" s="49">
        <v>13116</v>
      </c>
      <c r="M135" s="49"/>
      <c r="N135" s="49"/>
      <c r="O135" s="49"/>
      <c r="P135" s="49"/>
      <c r="Q135" s="49">
        <v>49.429061999999249</v>
      </c>
      <c r="R135" s="50">
        <f t="shared" si="17"/>
        <v>14378.570938000001</v>
      </c>
      <c r="S135" s="49">
        <f t="shared" si="18"/>
        <v>13066.570938000001</v>
      </c>
      <c r="T135" s="36"/>
      <c r="U135" s="36"/>
      <c r="V135" s="36"/>
      <c r="W135" s="51"/>
      <c r="X135" s="51"/>
      <c r="Y135" s="51"/>
      <c r="Z135" s="36"/>
      <c r="AA135" s="36"/>
      <c r="AB135" s="52"/>
      <c r="AC135" s="133"/>
    </row>
    <row r="136" spans="1:29" ht="32.25" customHeight="1">
      <c r="A136" s="33" t="s">
        <v>440</v>
      </c>
      <c r="B136" s="47" t="s">
        <v>441</v>
      </c>
      <c r="C136" s="48"/>
      <c r="D136" s="32" t="s">
        <v>442</v>
      </c>
      <c r="E136" s="49">
        <v>5610</v>
      </c>
      <c r="F136" s="49">
        <v>5100</v>
      </c>
      <c r="G136" s="49"/>
      <c r="H136" s="49"/>
      <c r="I136" s="49"/>
      <c r="J136" s="49"/>
      <c r="K136" s="49">
        <v>5610</v>
      </c>
      <c r="L136" s="49">
        <v>5100</v>
      </c>
      <c r="M136" s="49"/>
      <c r="N136" s="49"/>
      <c r="O136" s="49"/>
      <c r="P136" s="49"/>
      <c r="Q136" s="49">
        <v>125.89217100000042</v>
      </c>
      <c r="R136" s="50">
        <f t="shared" ref="R136:R147" si="19">K136+P136-Q136</f>
        <v>5484.1078289999996</v>
      </c>
      <c r="S136" s="49">
        <f t="shared" ref="S136:S149" si="20">L136+P136-Q136</f>
        <v>4974.1078289999996</v>
      </c>
      <c r="T136" s="36"/>
      <c r="U136" s="36"/>
      <c r="V136" s="36"/>
      <c r="W136" s="51"/>
      <c r="X136" s="51"/>
      <c r="Y136" s="51"/>
      <c r="Z136" s="36"/>
      <c r="AA136" s="36"/>
      <c r="AB136" s="52"/>
      <c r="AC136" s="133"/>
    </row>
    <row r="137" spans="1:29" ht="32.25" customHeight="1">
      <c r="A137" s="33" t="s">
        <v>443</v>
      </c>
      <c r="B137" s="47" t="s">
        <v>444</v>
      </c>
      <c r="C137" s="48"/>
      <c r="D137" s="32" t="s">
        <v>445</v>
      </c>
      <c r="E137" s="49">
        <v>1584</v>
      </c>
      <c r="F137" s="49">
        <v>1440</v>
      </c>
      <c r="G137" s="49"/>
      <c r="H137" s="49"/>
      <c r="I137" s="49"/>
      <c r="J137" s="49"/>
      <c r="K137" s="49">
        <v>1584</v>
      </c>
      <c r="L137" s="49">
        <v>1440</v>
      </c>
      <c r="M137" s="49"/>
      <c r="N137" s="49"/>
      <c r="O137" s="49"/>
      <c r="P137" s="49"/>
      <c r="Q137" s="49">
        <v>1.5659689999999955</v>
      </c>
      <c r="R137" s="50">
        <f t="shared" si="19"/>
        <v>1582.434031</v>
      </c>
      <c r="S137" s="49">
        <f t="shared" si="20"/>
        <v>1438.434031</v>
      </c>
      <c r="T137" s="36"/>
      <c r="U137" s="36"/>
      <c r="V137" s="36"/>
      <c r="W137" s="51"/>
      <c r="X137" s="51"/>
      <c r="Y137" s="51"/>
      <c r="Z137" s="36"/>
      <c r="AA137" s="36"/>
      <c r="AB137" s="52"/>
      <c r="AC137" s="133"/>
    </row>
    <row r="138" spans="1:29" ht="32.25" customHeight="1">
      <c r="A138" s="33" t="s">
        <v>446</v>
      </c>
      <c r="B138" s="47" t="s">
        <v>447</v>
      </c>
      <c r="C138" s="48"/>
      <c r="D138" s="32" t="s">
        <v>448</v>
      </c>
      <c r="E138" s="49">
        <v>3287</v>
      </c>
      <c r="F138" s="49">
        <v>2988</v>
      </c>
      <c r="G138" s="49"/>
      <c r="H138" s="49"/>
      <c r="I138" s="49"/>
      <c r="J138" s="49"/>
      <c r="K138" s="49">
        <v>3287</v>
      </c>
      <c r="L138" s="49">
        <v>2988</v>
      </c>
      <c r="M138" s="49"/>
      <c r="N138" s="49"/>
      <c r="O138" s="49"/>
      <c r="P138" s="49"/>
      <c r="Q138" s="49">
        <v>67.995195999999851</v>
      </c>
      <c r="R138" s="50">
        <f t="shared" si="19"/>
        <v>3219.0048040000001</v>
      </c>
      <c r="S138" s="49">
        <f t="shared" si="20"/>
        <v>2920.0048040000001</v>
      </c>
      <c r="T138" s="36"/>
      <c r="U138" s="36"/>
      <c r="V138" s="36"/>
      <c r="W138" s="51"/>
      <c r="X138" s="51"/>
      <c r="Y138" s="51"/>
      <c r="Z138" s="36"/>
      <c r="AA138" s="36"/>
      <c r="AB138" s="52"/>
      <c r="AC138" s="133"/>
    </row>
    <row r="139" spans="1:29" ht="32.25" customHeight="1">
      <c r="A139" s="33" t="s">
        <v>449</v>
      </c>
      <c r="B139" s="47" t="s">
        <v>450</v>
      </c>
      <c r="C139" s="48"/>
      <c r="D139" s="32" t="s">
        <v>451</v>
      </c>
      <c r="E139" s="49">
        <v>2750</v>
      </c>
      <c r="F139" s="49">
        <v>2500</v>
      </c>
      <c r="G139" s="49"/>
      <c r="H139" s="49"/>
      <c r="I139" s="49"/>
      <c r="J139" s="49"/>
      <c r="K139" s="49">
        <v>2750</v>
      </c>
      <c r="L139" s="49">
        <v>2500</v>
      </c>
      <c r="M139" s="49"/>
      <c r="N139" s="49"/>
      <c r="O139" s="49"/>
      <c r="P139" s="49"/>
      <c r="Q139" s="49">
        <v>39.69990400000006</v>
      </c>
      <c r="R139" s="50">
        <f t="shared" si="19"/>
        <v>2710.3000959999999</v>
      </c>
      <c r="S139" s="49">
        <f t="shared" si="20"/>
        <v>2460.3000959999999</v>
      </c>
      <c r="T139" s="36"/>
      <c r="U139" s="36"/>
      <c r="V139" s="36"/>
      <c r="W139" s="51"/>
      <c r="X139" s="51"/>
      <c r="Y139" s="51"/>
      <c r="Z139" s="36"/>
      <c r="AA139" s="36"/>
      <c r="AB139" s="52"/>
      <c r="AC139" s="133"/>
    </row>
    <row r="140" spans="1:29" ht="32.25" customHeight="1">
      <c r="A140" s="33" t="s">
        <v>452</v>
      </c>
      <c r="B140" s="47" t="s">
        <v>453</v>
      </c>
      <c r="C140" s="48"/>
      <c r="D140" s="32" t="s">
        <v>454</v>
      </c>
      <c r="E140" s="49">
        <v>1430</v>
      </c>
      <c r="F140" s="49">
        <v>1300</v>
      </c>
      <c r="G140" s="49"/>
      <c r="H140" s="49"/>
      <c r="I140" s="49"/>
      <c r="J140" s="49"/>
      <c r="K140" s="49">
        <v>1430</v>
      </c>
      <c r="L140" s="49">
        <v>1300</v>
      </c>
      <c r="M140" s="49"/>
      <c r="N140" s="49"/>
      <c r="O140" s="49"/>
      <c r="P140" s="49"/>
      <c r="Q140" s="49">
        <v>2.0322260000000369</v>
      </c>
      <c r="R140" s="50">
        <f t="shared" si="19"/>
        <v>1427.967774</v>
      </c>
      <c r="S140" s="49">
        <f t="shared" si="20"/>
        <v>1297.967774</v>
      </c>
      <c r="T140" s="36"/>
      <c r="U140" s="36"/>
      <c r="V140" s="36"/>
      <c r="W140" s="51"/>
      <c r="X140" s="51"/>
      <c r="Y140" s="51"/>
      <c r="Z140" s="36"/>
      <c r="AA140" s="36"/>
      <c r="AB140" s="52"/>
      <c r="AC140" s="133"/>
    </row>
    <row r="141" spans="1:29" ht="32.25" customHeight="1">
      <c r="A141" s="33" t="s">
        <v>455</v>
      </c>
      <c r="B141" s="47" t="s">
        <v>456</v>
      </c>
      <c r="C141" s="48"/>
      <c r="D141" s="32" t="s">
        <v>457</v>
      </c>
      <c r="E141" s="49">
        <v>880</v>
      </c>
      <c r="F141" s="49">
        <v>800</v>
      </c>
      <c r="G141" s="49"/>
      <c r="H141" s="49"/>
      <c r="I141" s="49"/>
      <c r="J141" s="49"/>
      <c r="K141" s="49">
        <v>880</v>
      </c>
      <c r="L141" s="49">
        <v>800</v>
      </c>
      <c r="M141" s="49"/>
      <c r="N141" s="49"/>
      <c r="O141" s="49"/>
      <c r="P141" s="49"/>
      <c r="Q141" s="49">
        <v>0.59594600000002629</v>
      </c>
      <c r="R141" s="50">
        <f t="shared" si="19"/>
        <v>879.40405399999997</v>
      </c>
      <c r="S141" s="49">
        <f t="shared" si="20"/>
        <v>799.40405399999997</v>
      </c>
      <c r="T141" s="36"/>
      <c r="U141" s="36"/>
      <c r="V141" s="36"/>
      <c r="W141" s="51"/>
      <c r="X141" s="51"/>
      <c r="Y141" s="51"/>
      <c r="Z141" s="36"/>
      <c r="AA141" s="36"/>
      <c r="AB141" s="52"/>
      <c r="AC141" s="133"/>
    </row>
    <row r="142" spans="1:29" ht="32.25" customHeight="1">
      <c r="A142" s="33" t="s">
        <v>458</v>
      </c>
      <c r="B142" s="47" t="s">
        <v>459</v>
      </c>
      <c r="C142" s="48"/>
      <c r="D142" s="32" t="s">
        <v>460</v>
      </c>
      <c r="E142" s="49">
        <v>1650</v>
      </c>
      <c r="F142" s="49">
        <v>1500</v>
      </c>
      <c r="G142" s="49"/>
      <c r="H142" s="49"/>
      <c r="I142" s="49"/>
      <c r="J142" s="49"/>
      <c r="K142" s="49">
        <v>1650</v>
      </c>
      <c r="L142" s="49">
        <v>1500</v>
      </c>
      <c r="M142" s="49"/>
      <c r="N142" s="49"/>
      <c r="O142" s="49"/>
      <c r="P142" s="49"/>
      <c r="Q142" s="49">
        <v>32.064345999999887</v>
      </c>
      <c r="R142" s="50">
        <f t="shared" si="19"/>
        <v>1617.9356540000001</v>
      </c>
      <c r="S142" s="49">
        <f t="shared" si="20"/>
        <v>1467.9356540000001</v>
      </c>
      <c r="T142" s="36"/>
      <c r="U142" s="36"/>
      <c r="V142" s="36"/>
      <c r="W142" s="51"/>
      <c r="X142" s="51"/>
      <c r="Y142" s="51"/>
      <c r="Z142" s="36"/>
      <c r="AA142" s="36"/>
      <c r="AB142" s="52"/>
      <c r="AC142" s="133"/>
    </row>
    <row r="143" spans="1:29" ht="32.25" customHeight="1">
      <c r="A143" s="33" t="s">
        <v>461</v>
      </c>
      <c r="B143" s="47" t="s">
        <v>462</v>
      </c>
      <c r="C143" s="48"/>
      <c r="D143" s="32" t="s">
        <v>463</v>
      </c>
      <c r="E143" s="49">
        <v>1430</v>
      </c>
      <c r="F143" s="49">
        <v>1300</v>
      </c>
      <c r="G143" s="49"/>
      <c r="H143" s="49"/>
      <c r="I143" s="49"/>
      <c r="J143" s="49"/>
      <c r="K143" s="49">
        <v>1430</v>
      </c>
      <c r="L143" s="49">
        <v>1300</v>
      </c>
      <c r="M143" s="49"/>
      <c r="N143" s="49"/>
      <c r="O143" s="49"/>
      <c r="P143" s="49"/>
      <c r="Q143" s="49">
        <v>130.7162800000001</v>
      </c>
      <c r="R143" s="50">
        <f t="shared" si="19"/>
        <v>1299.2837199999999</v>
      </c>
      <c r="S143" s="49">
        <f t="shared" si="20"/>
        <v>1169.2837199999999</v>
      </c>
      <c r="T143" s="36"/>
      <c r="U143" s="36"/>
      <c r="V143" s="36"/>
      <c r="W143" s="51"/>
      <c r="X143" s="51"/>
      <c r="Y143" s="51"/>
      <c r="Z143" s="36"/>
      <c r="AA143" s="36"/>
      <c r="AB143" s="52"/>
      <c r="AC143" s="133"/>
    </row>
    <row r="144" spans="1:29" ht="32.25" customHeight="1">
      <c r="A144" s="33" t="s">
        <v>464</v>
      </c>
      <c r="B144" s="47" t="s">
        <v>465</v>
      </c>
      <c r="C144" s="48"/>
      <c r="D144" s="32" t="s">
        <v>466</v>
      </c>
      <c r="E144" s="49">
        <v>880</v>
      </c>
      <c r="F144" s="49">
        <v>800</v>
      </c>
      <c r="G144" s="49"/>
      <c r="H144" s="49"/>
      <c r="I144" s="49"/>
      <c r="J144" s="49"/>
      <c r="K144" s="49">
        <v>880</v>
      </c>
      <c r="L144" s="49">
        <v>800</v>
      </c>
      <c r="M144" s="49"/>
      <c r="N144" s="49"/>
      <c r="O144" s="49"/>
      <c r="P144" s="49"/>
      <c r="Q144" s="49">
        <v>3.6285689999999704</v>
      </c>
      <c r="R144" s="50">
        <f t="shared" si="19"/>
        <v>876.37143100000003</v>
      </c>
      <c r="S144" s="49">
        <f t="shared" si="20"/>
        <v>796.37143100000003</v>
      </c>
      <c r="T144" s="36"/>
      <c r="U144" s="36"/>
      <c r="V144" s="36"/>
      <c r="W144" s="51"/>
      <c r="X144" s="51"/>
      <c r="Y144" s="51"/>
      <c r="Z144" s="36"/>
      <c r="AA144" s="36"/>
      <c r="AB144" s="52"/>
      <c r="AC144" s="133"/>
    </row>
    <row r="145" spans="1:29" ht="32.25" customHeight="1">
      <c r="A145" s="33" t="s">
        <v>467</v>
      </c>
      <c r="B145" s="47" t="s">
        <v>468</v>
      </c>
      <c r="C145" s="48"/>
      <c r="D145" s="32" t="s">
        <v>469</v>
      </c>
      <c r="E145" s="49">
        <v>4026</v>
      </c>
      <c r="F145" s="49">
        <v>3660</v>
      </c>
      <c r="G145" s="49"/>
      <c r="H145" s="49"/>
      <c r="I145" s="49"/>
      <c r="J145" s="49"/>
      <c r="K145" s="49">
        <v>4026</v>
      </c>
      <c r="L145" s="49">
        <v>3660</v>
      </c>
      <c r="M145" s="49"/>
      <c r="N145" s="49"/>
      <c r="O145" s="49"/>
      <c r="P145" s="49"/>
      <c r="Q145" s="49">
        <v>56.472498999999971</v>
      </c>
      <c r="R145" s="50">
        <f t="shared" si="19"/>
        <v>3969.527501</v>
      </c>
      <c r="S145" s="49">
        <f t="shared" si="20"/>
        <v>3603.527501</v>
      </c>
      <c r="T145" s="36"/>
      <c r="U145" s="36"/>
      <c r="V145" s="36"/>
      <c r="W145" s="51"/>
      <c r="X145" s="51"/>
      <c r="Y145" s="51"/>
      <c r="Z145" s="36"/>
      <c r="AA145" s="36"/>
      <c r="AB145" s="52"/>
      <c r="AC145" s="133"/>
    </row>
    <row r="146" spans="1:29" ht="32.25" customHeight="1">
      <c r="A146" s="33" t="s">
        <v>470</v>
      </c>
      <c r="B146" s="47" t="s">
        <v>471</v>
      </c>
      <c r="C146" s="48"/>
      <c r="D146" s="32" t="s">
        <v>472</v>
      </c>
      <c r="E146" s="49">
        <v>1000</v>
      </c>
      <c r="F146" s="49">
        <v>655</v>
      </c>
      <c r="G146" s="49"/>
      <c r="H146" s="49"/>
      <c r="I146" s="49"/>
      <c r="J146" s="49"/>
      <c r="K146" s="49">
        <v>1000</v>
      </c>
      <c r="L146" s="49">
        <v>655</v>
      </c>
      <c r="M146" s="49"/>
      <c r="N146" s="49"/>
      <c r="O146" s="49"/>
      <c r="P146" s="49"/>
      <c r="Q146" s="49">
        <v>0.63655100000005405</v>
      </c>
      <c r="R146" s="50">
        <f t="shared" si="19"/>
        <v>999.36344899999995</v>
      </c>
      <c r="S146" s="49">
        <f t="shared" si="20"/>
        <v>654.36344899999995</v>
      </c>
      <c r="T146" s="36"/>
      <c r="U146" s="36"/>
      <c r="V146" s="36"/>
      <c r="W146" s="51"/>
      <c r="X146" s="51"/>
      <c r="Y146" s="51"/>
      <c r="Z146" s="36"/>
      <c r="AA146" s="36"/>
      <c r="AB146" s="52"/>
      <c r="AC146" s="133"/>
    </row>
    <row r="147" spans="1:29" ht="36" customHeight="1">
      <c r="A147" s="33" t="s">
        <v>473</v>
      </c>
      <c r="B147" s="47" t="s">
        <v>474</v>
      </c>
      <c r="C147" s="48"/>
      <c r="D147" s="32" t="s">
        <v>475</v>
      </c>
      <c r="E147" s="49">
        <v>2248</v>
      </c>
      <c r="F147" s="49">
        <v>1448</v>
      </c>
      <c r="G147" s="49"/>
      <c r="H147" s="49"/>
      <c r="I147" s="49"/>
      <c r="J147" s="49"/>
      <c r="K147" s="49">
        <v>2248</v>
      </c>
      <c r="L147" s="49">
        <v>1448</v>
      </c>
      <c r="M147" s="49"/>
      <c r="N147" s="49"/>
      <c r="O147" s="49"/>
      <c r="P147" s="49"/>
      <c r="Q147" s="49">
        <v>25.607870000000048</v>
      </c>
      <c r="R147" s="50">
        <f t="shared" si="19"/>
        <v>2222.3921300000002</v>
      </c>
      <c r="S147" s="49">
        <f t="shared" si="20"/>
        <v>1422.39213</v>
      </c>
      <c r="T147" s="36"/>
      <c r="U147" s="36"/>
      <c r="V147" s="36"/>
      <c r="W147" s="51"/>
      <c r="X147" s="51"/>
      <c r="Y147" s="51"/>
      <c r="Z147" s="36"/>
      <c r="AA147" s="36"/>
      <c r="AB147" s="52"/>
      <c r="AC147" s="133"/>
    </row>
    <row r="148" spans="1:29" ht="24.75" customHeight="1">
      <c r="A148" s="116" t="s">
        <v>476</v>
      </c>
      <c r="B148" s="117" t="s">
        <v>477</v>
      </c>
      <c r="C148" s="118"/>
      <c r="D148" s="96"/>
      <c r="E148" s="97">
        <f t="shared" ref="E148:R148" si="21">SUM(E149:E149)</f>
        <v>25000</v>
      </c>
      <c r="F148" s="97">
        <f t="shared" si="21"/>
        <v>0</v>
      </c>
      <c r="G148" s="97">
        <f t="shared" si="21"/>
        <v>0</v>
      </c>
      <c r="H148" s="97">
        <f t="shared" si="21"/>
        <v>0</v>
      </c>
      <c r="I148" s="97">
        <f t="shared" si="21"/>
        <v>0</v>
      </c>
      <c r="J148" s="97">
        <f t="shared" si="21"/>
        <v>0</v>
      </c>
      <c r="K148" s="97">
        <f t="shared" si="21"/>
        <v>18442</v>
      </c>
      <c r="L148" s="97">
        <f t="shared" si="21"/>
        <v>0</v>
      </c>
      <c r="M148" s="97">
        <f t="shared" si="21"/>
        <v>0</v>
      </c>
      <c r="N148" s="97">
        <f t="shared" si="21"/>
        <v>0</v>
      </c>
      <c r="O148" s="97">
        <f t="shared" si="21"/>
        <v>0</v>
      </c>
      <c r="P148" s="97">
        <f t="shared" si="21"/>
        <v>4371</v>
      </c>
      <c r="Q148" s="97">
        <f t="shared" si="21"/>
        <v>0</v>
      </c>
      <c r="R148" s="97">
        <f t="shared" si="21"/>
        <v>25000</v>
      </c>
      <c r="S148" s="97">
        <f>SUM(S149:S149)</f>
        <v>4371</v>
      </c>
      <c r="T148" s="97"/>
      <c r="U148" s="97"/>
      <c r="V148" s="97"/>
      <c r="W148" s="97"/>
      <c r="X148" s="97"/>
      <c r="Y148" s="97"/>
      <c r="Z148" s="97"/>
      <c r="AA148" s="97"/>
      <c r="AB148" s="119"/>
      <c r="AC148" s="133">
        <f t="shared" ref="AC148:AC149" si="22">R148-K148</f>
        <v>6558</v>
      </c>
    </row>
    <row r="149" spans="1:29" ht="37.5" customHeight="1">
      <c r="A149" s="33" t="s">
        <v>248</v>
      </c>
      <c r="B149" s="47" t="s">
        <v>231</v>
      </c>
      <c r="C149" s="48"/>
      <c r="D149" s="32" t="s">
        <v>232</v>
      </c>
      <c r="E149" s="18">
        <v>25000</v>
      </c>
      <c r="F149" s="18"/>
      <c r="G149" s="49"/>
      <c r="H149" s="49"/>
      <c r="I149" s="49"/>
      <c r="J149" s="49"/>
      <c r="K149" s="18">
        <v>18442</v>
      </c>
      <c r="L149" s="49"/>
      <c r="M149" s="49"/>
      <c r="N149" s="49"/>
      <c r="O149" s="49"/>
      <c r="P149" s="49">
        <v>4371</v>
      </c>
      <c r="Q149" s="49"/>
      <c r="R149" s="50">
        <v>25000</v>
      </c>
      <c r="S149" s="49">
        <f t="shared" si="20"/>
        <v>4371</v>
      </c>
      <c r="T149" s="36"/>
      <c r="U149" s="36"/>
      <c r="V149" s="36"/>
      <c r="W149" s="51"/>
      <c r="X149" s="51"/>
      <c r="Y149" s="51"/>
      <c r="Z149" s="36"/>
      <c r="AA149" s="36"/>
      <c r="AB149" s="52"/>
      <c r="AC149" s="133">
        <f t="shared" si="22"/>
        <v>6558</v>
      </c>
    </row>
    <row r="162" spans="12:12">
      <c r="L162" s="53" t="s">
        <v>531</v>
      </c>
    </row>
  </sheetData>
  <mergeCells count="46">
    <mergeCell ref="A2:AB2"/>
    <mergeCell ref="A3:AB3"/>
    <mergeCell ref="A4:AB4"/>
    <mergeCell ref="A5:AB5"/>
    <mergeCell ref="M11:M13"/>
    <mergeCell ref="N11:N13"/>
    <mergeCell ref="T11:T13"/>
    <mergeCell ref="U11:U13"/>
    <mergeCell ref="Z11:Z13"/>
    <mergeCell ref="AA11:AA13"/>
    <mergeCell ref="X9:X13"/>
    <mergeCell ref="Y9:AA9"/>
    <mergeCell ref="E10:E13"/>
    <mergeCell ref="F10:F13"/>
    <mergeCell ref="L10:L13"/>
    <mergeCell ref="M10:N10"/>
    <mergeCell ref="S10:S13"/>
    <mergeCell ref="T10:U10"/>
    <mergeCell ref="Y10:Y13"/>
    <mergeCell ref="Z10:AA10"/>
    <mergeCell ref="X7:AA8"/>
    <mergeCell ref="S9:U9"/>
    <mergeCell ref="V9:V13"/>
    <mergeCell ref="W9:W13"/>
    <mergeCell ref="AB7:AB13"/>
    <mergeCell ref="D9:D13"/>
    <mergeCell ref="E9:F9"/>
    <mergeCell ref="I9:I13"/>
    <mergeCell ref="J9:J13"/>
    <mergeCell ref="K9:K13"/>
    <mergeCell ref="L9:N9"/>
    <mergeCell ref="P9:P13"/>
    <mergeCell ref="Q9:Q13"/>
    <mergeCell ref="I7:J8"/>
    <mergeCell ref="K7:N8"/>
    <mergeCell ref="O7:O13"/>
    <mergeCell ref="P7:Q8"/>
    <mergeCell ref="R7:U8"/>
    <mergeCell ref="V7:W8"/>
    <mergeCell ref="R9:R13"/>
    <mergeCell ref="H7:H13"/>
    <mergeCell ref="A7:A13"/>
    <mergeCell ref="B7:B13"/>
    <mergeCell ref="C7:C13"/>
    <mergeCell ref="D7:F8"/>
    <mergeCell ref="G7:G13"/>
  </mergeCells>
  <printOptions horizontalCentered="1"/>
  <pageMargins left="0" right="0" top="0.35" bottom="0.35" header="0.31496062992126" footer="0.31496062992126"/>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DC NSDP 2020 (01)</vt:lpstr>
      <vt:lpstr>DC von 30a (2a)</vt:lpstr>
      <vt:lpstr>DC von 275(2b)</vt:lpstr>
      <vt:lpstr>DC 135 NTM GD 2016-2020(3)</vt:lpstr>
      <vt:lpstr>'DC 135 NTM GD 2016-2020(3)'!Print_Area</vt:lpstr>
      <vt:lpstr>'DC NSDP 2020 (01)'!Print_Area</vt:lpstr>
      <vt:lpstr>'DC von 30a (2a)'!Print_Area</vt:lpstr>
      <vt:lpstr>'DC 135 NTM GD 2016-2020(3)'!Print_Titles</vt:lpstr>
      <vt:lpstr>'DC NSDP 2020 (01)'!Print_Titles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 PC</cp:lastModifiedBy>
  <cp:lastPrinted>2020-07-16T02:40:47Z</cp:lastPrinted>
  <dcterms:created xsi:type="dcterms:W3CDTF">2020-06-13T08:16:05Z</dcterms:created>
  <dcterms:modified xsi:type="dcterms:W3CDTF">2020-07-22T08:02:11Z</dcterms:modified>
</cp:coreProperties>
</file>